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tabRatio="188" activeTab="0"/>
  </bookViews>
  <sheets>
    <sheet name="CMMI-Checklist-v1.3" sheetId="1" r:id="rId1"/>
  </sheets>
  <definedNames>
    <definedName name="_xlfn.IFNA" hidden="1">#NAME?</definedName>
  </definedNames>
  <calcPr fullCalcOnLoad="1"/>
</workbook>
</file>

<file path=xl/sharedStrings.xml><?xml version="1.0" encoding="utf-8"?>
<sst xmlns="http://schemas.openxmlformats.org/spreadsheetml/2006/main" count="1726" uniqueCount="1475">
  <si>
    <t>Analyze requirements to determine whether they satisfy the objectives of higher level requirements</t>
  </si>
  <si>
    <t>Analyze requirements to ensure that they are complete, feasible, realizable, and verifiable</t>
  </si>
  <si>
    <t>Identify key requirements that have a strong influence on cost, schedule, performance, or risk</t>
  </si>
  <si>
    <t>Identify technical performance measures that will be tracked during the development effort</t>
  </si>
  <si>
    <t>Analyze operational concepts and scenarios to refine the customer needs, constraints, and interfaces and to discover new requirements</t>
  </si>
  <si>
    <t>Use proven models, simulations, and prototyping to analyze the balance of stakeholder needs and constraints</t>
  </si>
  <si>
    <t>Perform a risk assessment on the requirements and definition of required functionality and quality attributes</t>
  </si>
  <si>
    <t>Examine product lifecycle concepts for impacts of requirements on risks</t>
  </si>
  <si>
    <t>Assess the impact of the architecturally significant quality attribute requirements on the product and product development costs and risks</t>
  </si>
  <si>
    <t>Analyze the requirements to determine the risk that the resulting product will not perform appropriately in its intended use environment</t>
  </si>
  <si>
    <t>Explore the adequacy and completeness of requirements by developing product representations (e.g., prototypes, simulations, models, scenarios, storyboards) and by obtaining feedback about them from relevant stakeholders</t>
  </si>
  <si>
    <t>Assess the design as it matures in the context of the requirements validation environment to identify validation issues and expose unstated needs and customer requirements</t>
  </si>
  <si>
    <t>Identify screening criteria to select a set of alternative solutions for consideration</t>
  </si>
  <si>
    <t>Identify technologies currently in use and new product technologies for competitive advantage</t>
  </si>
  <si>
    <t>Identify candidate COTS products that satisfy the requirements</t>
  </si>
  <si>
    <t>Generate alternative solutions</t>
  </si>
  <si>
    <t>Obtain a complete requirements allocation for each alternative</t>
  </si>
  <si>
    <t>Develop the criteria for selecting the best alternative solution</t>
  </si>
  <si>
    <t>Evaluate each alternative solution/set of solutions against the selection criteria established in the context of the operational concepts and scenarios</t>
  </si>
  <si>
    <t>Based on the evaluation of alternatives, assess the adequacy of the selection criteria and update these criteria as necessary</t>
  </si>
  <si>
    <t>Identify and resolve issues with the alternative solutions and requirements</t>
  </si>
  <si>
    <t>Select the best set of alternative solutions that satisfy the established selection criteria</t>
  </si>
  <si>
    <t>Establish the functional and quality attribute requirements associated with the selected set of alternatives as the set of allocated requirements to those product components</t>
  </si>
  <si>
    <t>Identify the product component solutions that will be reused or acquired</t>
  </si>
  <si>
    <t>Establish and maintain the documentation of the solutions, evaluations, and rationale</t>
  </si>
  <si>
    <t>Establish and maintain criteria against which the design can be evaluated</t>
  </si>
  <si>
    <t>Identify, develop, or acquire the design methods appropriate for the product</t>
  </si>
  <si>
    <t>Ensure that the design adheres to applicable design standards and criteria</t>
  </si>
  <si>
    <t>Ensure that the design adheres to allocated requirements</t>
  </si>
  <si>
    <t>Document the design</t>
  </si>
  <si>
    <t>Determine the number of levels of design and the appropriate level of documentation for each design level</t>
  </si>
  <si>
    <t>Determine the views to be used to document the architecture</t>
  </si>
  <si>
    <t>Base detailed design descriptions on the allocated product component requirements, architecture, and higher level designs</t>
  </si>
  <si>
    <t>Document the design in the technical data package</t>
  </si>
  <si>
    <t>Decide whether to make or buy the needed product integration environment</t>
  </si>
  <si>
    <t>Develop an integration environment if a suitable environment cannot be acquired</t>
  </si>
  <si>
    <t>Maintain the product integration environment throughout the project</t>
  </si>
  <si>
    <t>Dispose of those portions of the environment that are no longer useful</t>
  </si>
  <si>
    <t>Establish and maintain product integration procedures for the product components</t>
  </si>
  <si>
    <t>Establish and maintain criteria for product component integration and evaluation</t>
  </si>
  <si>
    <t>Establish and maintain criteria for validation and delivery of the integrated product</t>
  </si>
  <si>
    <t>Review interface data for completeness and ensure complete coverage of all interfaces</t>
  </si>
  <si>
    <t>Ensure that product components and interfaces are marked to ensure easy and correct connection to the joining product component</t>
  </si>
  <si>
    <t>Periodically review the adequacy of interface descriptions</t>
  </si>
  <si>
    <t>Ensure the compatibility of the interfaces throughout the life of the product</t>
  </si>
  <si>
    <t>Resolve conflict, noncompliance, and change issues</t>
  </si>
  <si>
    <t>Track the status of all product components as soon as they become available for integration</t>
  </si>
  <si>
    <t>Ensure that product components are delivered to the product integration environment in accordance with the product integration strategy and procedures</t>
  </si>
  <si>
    <t>Confirm the receipt of each properly identified product component</t>
  </si>
  <si>
    <t>Ensure that each received product component meets its description</t>
  </si>
  <si>
    <t>Check the configuration status against the expected configuration</t>
  </si>
  <si>
    <t>Perform a pre-check (e.g., by a visual inspection, using basic measures) of all the physical interfaces before connecting product components together</t>
  </si>
  <si>
    <t>Ensure the readiness of the product integration environment</t>
  </si>
  <si>
    <t>Conduct integration in accordance with the product integration strategy, procedures, and criteria</t>
  </si>
  <si>
    <t>Revise the product integration strategy, procedures, and criteria as appropriate</t>
  </si>
  <si>
    <t>Conduct the evaluation of assembled product components following the product integration strategy, procedures, and criteria</t>
  </si>
  <si>
    <t>Record the evaluation results</t>
  </si>
  <si>
    <t>Review the requirements, design, product, verification results, and documentation to ensure that issues affecting the packaging and delivery of the product are identified and resolved</t>
  </si>
  <si>
    <t>Use effective methods to package and deliver the assembled product</t>
  </si>
  <si>
    <t>Satisfy the applicable requirements and standards for packaging and delivering the product</t>
  </si>
  <si>
    <t>Prepare the operational site for installation of the product</t>
  </si>
  <si>
    <t>Deliver the product and related documentation and confirm receipt</t>
  </si>
  <si>
    <t>Install the product at the operational site and confirm correct operation</t>
  </si>
  <si>
    <t>Identify requirements to be satisfied by each selected work product</t>
  </si>
  <si>
    <t>Identify verification methods available for use</t>
  </si>
  <si>
    <t>Define verification methods to be used for each selected work product</t>
  </si>
  <si>
    <t>Submit for integration with the project plan the identification of work products to be verified, the requirements to be satisfied, and the methods to be used</t>
  </si>
  <si>
    <t>Identify verification environment requirements</t>
  </si>
  <si>
    <t>Identify verification resources that are available for reuse or modification</t>
  </si>
  <si>
    <t>Identify verification equipment and tools</t>
  </si>
  <si>
    <t>Acquire verification support equipment and an environment (e.g., test equipment, software)</t>
  </si>
  <si>
    <t>Generate a set of comprehensive, integrated verification procedures for work products and commercial off-the-shelf products, as necessary</t>
  </si>
  <si>
    <t>Develop and refine verification criteria as necessary</t>
  </si>
  <si>
    <t>Review and get agreement with relevant stakeholders on the plans for deploying selected improvements</t>
  </si>
  <si>
    <t>Revise the plans for deploying selected improvements as necessary</t>
  </si>
  <si>
    <t>Monitor the deployment of improvements using deployment plans</t>
  </si>
  <si>
    <t>Coordinate the deployment of improvements across the organization</t>
  </si>
  <si>
    <t>Deploy improvements in a controlled and disciplined manner</t>
  </si>
  <si>
    <t>Coordinate the deployment of improvements into the projects’ defined processes as appropriate</t>
  </si>
  <si>
    <t>Provide consulting as appropriate to support deployment of improvements</t>
  </si>
  <si>
    <t>Provide updated training materials or develop communication packages to reflect improvements to organizational process assets</t>
  </si>
  <si>
    <t>2 - Managed</t>
  </si>
  <si>
    <t>4. Quan. Mgd.</t>
  </si>
  <si>
    <t>5- Optimizing</t>
  </si>
  <si>
    <t>Total</t>
  </si>
  <si>
    <t>Establish and maintain the budget and schedule</t>
  </si>
  <si>
    <t>Establish corrective action criteria</t>
  </si>
  <si>
    <t>Identify risks</t>
  </si>
  <si>
    <t>Document risks</t>
  </si>
  <si>
    <t>Review and obtain agreement with relevant stakeholders on the completeness and correctness of documented risks</t>
  </si>
  <si>
    <t>Revise risks as appropriate</t>
  </si>
  <si>
    <t>Identify Project Risks</t>
  </si>
  <si>
    <t>Establish requirements and procedures to ensure privacy and the security of data</t>
  </si>
  <si>
    <t>Establish a mechanism to archive data and to access archived data</t>
  </si>
  <si>
    <t>Determine the project data to be identified, collected, and distributed</t>
  </si>
  <si>
    <t>Determine the requirements for providing access to and distribution of data to relevant stakeholders</t>
  </si>
  <si>
    <t>Decide which project data and plans require version control or other levels of configuration control and establish mechanisms to ensure project data are controlled</t>
  </si>
  <si>
    <t>Plan Data Management</t>
  </si>
  <si>
    <t>Plan the Project’s Resources</t>
  </si>
  <si>
    <t>Determine process requirements</t>
  </si>
  <si>
    <t>Determine communication requirements</t>
  </si>
  <si>
    <t>Determine staffing requirements</t>
  </si>
  <si>
    <t>Determine facility, equipment, and component requirements</t>
  </si>
  <si>
    <t>Determine other continuing resource requirements</t>
  </si>
  <si>
    <t>Plan Needed Knowledge and Skills</t>
  </si>
  <si>
    <t>Identify the knowledge and skills needed to perform the project</t>
  </si>
  <si>
    <t>Assess the knowledge and skills available</t>
  </si>
  <si>
    <t>Select mechanisms for providing needed knowledge and skills</t>
  </si>
  <si>
    <t>Incorporate selected mechanisms into the project plan</t>
  </si>
  <si>
    <t>Plan Stakeholder Involvement</t>
  </si>
  <si>
    <t>Establish the Project Plan</t>
  </si>
  <si>
    <t>Develop stakeholder involvement plan</t>
  </si>
  <si>
    <t>Develop overall project plan</t>
  </si>
  <si>
    <t>Obtain Commitment to the Plan</t>
  </si>
  <si>
    <t>Review Plans That Affect the Project</t>
  </si>
  <si>
    <t>Reconcile Work and Resource Levels</t>
  </si>
  <si>
    <t>Review interrelated plans that affect the project</t>
  </si>
  <si>
    <t>Obtain Plan Commitment</t>
  </si>
  <si>
    <t>Document all organizational commitments, both full and provisional, ensuring the appropriate level of signatories</t>
  </si>
  <si>
    <t>Review internal commitments with senior management as appropriate</t>
  </si>
  <si>
    <t>Review external commitments with senior management as appropriate</t>
  </si>
  <si>
    <t>Identify commitments regarding interfaces between project elements and other projects and organizational units so that these commitments can be monitored</t>
  </si>
  <si>
    <t>Monitor progress against the schedule</t>
  </si>
  <si>
    <t>Monitor the project’s costs and expended effort</t>
  </si>
  <si>
    <t>Monitor the attributes of work products and tasks</t>
  </si>
  <si>
    <t>Monitor resources provided and used</t>
  </si>
  <si>
    <t>Monitor the knowledge and skills of project staff</t>
  </si>
  <si>
    <t>Document significant deviations in project planning parameters</t>
  </si>
  <si>
    <t>Regularly review commitments (both external and internal)</t>
  </si>
  <si>
    <t>Identify commitments that have not been satisfied or are at significant risk of not being satisfied</t>
  </si>
  <si>
    <t>Document the results of commitment reviews</t>
  </si>
  <si>
    <t>Periodically review the documentation of risks in the context of the project’s current status and circumstances</t>
  </si>
  <si>
    <t>Revise the documentation of risks as additional information becomes available</t>
  </si>
  <si>
    <t>Communicate the risk status to relevant stakeholders</t>
  </si>
  <si>
    <t>Select methods based on the purpose for analyzing a decision and on the availability of the information used to support the method</t>
  </si>
  <si>
    <t>Select evaluation methods based on their ability to focus on the issues at hand without being overly influenced by side issues</t>
  </si>
  <si>
    <t>Determine the measures needed to support the evaluation method</t>
  </si>
  <si>
    <t>Evaluate proposed alternative solutions using the established evaluation criteria and selected methods</t>
  </si>
  <si>
    <t>Evaluate assumptions related to the evaluation criteria and the evidence that supports the assumptions</t>
  </si>
  <si>
    <t>Evaluate whether uncertainty in the values for alternative solutions affects the evaluation and address these uncertainties as appropriate</t>
  </si>
  <si>
    <t>Perform simulations, modeling, prototypes, and pilots as necessary to exercise the evaluation criteria, methods, and alternative solutions</t>
  </si>
  <si>
    <t>Consider new alternative solutions, criteria, or methods if proposed alternatives do not test well; repeat evaluations until alternatives do test well</t>
  </si>
  <si>
    <t>Assess the risks associated with implementing the recommended solution</t>
  </si>
  <si>
    <t>Select those who will receive the training necessary to perform their roles effectively</t>
  </si>
  <si>
    <t>Schedule the training, including any resources, as necessary (e.g., facilities, instructors)</t>
  </si>
  <si>
    <t>Deliver the training</t>
  </si>
  <si>
    <t>Track the delivery of training against the plan</t>
  </si>
  <si>
    <t>Keep records of all students who successfully complete each training course or other approved training activity as well as those who are unsuccessful</t>
  </si>
  <si>
    <t>Keep records of all staff who are waived from training</t>
  </si>
  <si>
    <t>Keep records of all students who successfully complete their required training</t>
  </si>
  <si>
    <t>Make training records available to the appropriate people for consideration in assignments</t>
  </si>
  <si>
    <t>Assess in-progress or completed projects to determine whether staff knowledge is adequate for performing project tasks</t>
  </si>
  <si>
    <t>Provide a mechanism for assessing the effectiveness of each training course with respect to established organizational, project, or individual learning (or performance) objectives</t>
  </si>
  <si>
    <t>Obtain student evaluations of how well training activities met their needs</t>
  </si>
  <si>
    <t>Select standard processes from the organization’s set of standard processes that best fit the needs of the project</t>
  </si>
  <si>
    <t>Tailor the organization’s set of standard processes and other organizational process assets according to tailoring guidelines to produce the project’s defined process</t>
  </si>
  <si>
    <t>Use other artifacts from the organization’s process asset library as appropriate</t>
  </si>
  <si>
    <t>Document the project’s defined process</t>
  </si>
  <si>
    <t>Conduct peer reviews of the project’s defined process</t>
  </si>
  <si>
    <t>Revise the project’s defined process as necessary</t>
  </si>
  <si>
    <t>Use the tasks and work products of the project’s defined process as a basis for estimating and planning project activities</t>
  </si>
  <si>
    <t>Use the organization’s measurement repository in estimating the project’s planning parameters</t>
  </si>
  <si>
    <t>Plan, design, and install a work environment for the project</t>
  </si>
  <si>
    <t>Provide ongoing maintenance and operational support for the project’s work environment</t>
  </si>
  <si>
    <t>Maintain the qualification of components of the project’s work environment</t>
  </si>
  <si>
    <t>Periodically review how well the work environment is meeting project needs and supporting collaboration, and take action as appropriate</t>
  </si>
  <si>
    <t>Integrate other plans that affect the project with the project plan</t>
  </si>
  <si>
    <t>Incorporate into the project plan the definitions of measures and measurement activities for managing the project</t>
  </si>
  <si>
    <t>Identify and analyze product and project interface risks</t>
  </si>
  <si>
    <t>Schedule tasks in a sequence that accounts for critical development and delivery factors and project risks</t>
  </si>
  <si>
    <t>Establish objective entry and exit criteria to authorize the initiation and completion of tasks described in the work breakdown structure (WBS)</t>
  </si>
  <si>
    <t>Ensure that the project plan is appropriately compatible with the plans of relevant stakeholders</t>
  </si>
  <si>
    <t>Identify how conflicts will be resolved that arise among relevant stakeholders</t>
  </si>
  <si>
    <t>Implement the project’s defined process using the organization’s process asset library</t>
  </si>
  <si>
    <t>Monitor and control the project’s activities and work products using the project’s defined process, project plan, and other plans that affect the project</t>
  </si>
  <si>
    <t>Obtain and analyze selected measurements to manage the project and support organization needs</t>
  </si>
  <si>
    <t>Periodically review and align the project’s performance with current and anticipated needs, objectives, and requirements of the organization, customer, and end users as appropriate</t>
  </si>
  <si>
    <t>Address causes of selected issues that can affect project objectives</t>
  </si>
  <si>
    <t>Establish and maintain the project’s shared vision</t>
  </si>
  <si>
    <t>Establish and maintain the team structure</t>
  </si>
  <si>
    <t>Establish and maintain each team</t>
  </si>
  <si>
    <t>Periodically evaluate the team structure and composition</t>
  </si>
  <si>
    <t>Propose improvements to the organizational process assets</t>
  </si>
  <si>
    <t>Store process and product measures in the organization’s measurement repository</t>
  </si>
  <si>
    <t>Submit documentation for possible inclusion in the organization’s process asset library</t>
  </si>
  <si>
    <t>Document lessons learned from the project for inclusion in the organization’s process asset library</t>
  </si>
  <si>
    <t>Provide process artifacts associated with tailoring and implementing the organization’s set of standard processes in support of the organization’s process monitoring activities</t>
  </si>
  <si>
    <t>Coordinate with relevant stakeholders who should participate in project activities</t>
  </si>
  <si>
    <t>Ensure work products that are produced to satisfy commitments meet the requirements of the recipients</t>
  </si>
  <si>
    <t>Develop recommendations and coordinate actions to resolve misunderstandings and problems with requirements</t>
  </si>
  <si>
    <t>Conduct reviews with relevant stakeholders</t>
  </si>
  <si>
    <t>Identify each critical dependency</t>
  </si>
  <si>
    <t>Establish need dates and plan dates for each critical dependency based on the project schedule</t>
  </si>
  <si>
    <t>Review and get agreement on commitments to address each critical dependency with those who are responsible for providing or receiving the work product</t>
  </si>
  <si>
    <t>Level</t>
  </si>
  <si>
    <t>1 - Initial</t>
  </si>
  <si>
    <t>Requirements Management (REQM)</t>
  </si>
  <si>
    <t>N/A</t>
  </si>
  <si>
    <t>Manage Requirements</t>
  </si>
  <si>
    <t>Understand Requirements</t>
  </si>
  <si>
    <t>Subpractice</t>
  </si>
  <si>
    <t>Establish criteria for distinguishing appropriate requirements providers</t>
  </si>
  <si>
    <t>Establish objective criteria for the evaluation and acceptance of requirements</t>
  </si>
  <si>
    <t>Analyze requirements to ensure that established criteria are met</t>
  </si>
  <si>
    <t>Reach an understanding of requirements with requirements providers so that project participants can commit to them</t>
  </si>
  <si>
    <t>Obtain Commitment to Requirements</t>
  </si>
  <si>
    <t>Assess the impact of requirements on existing commitments</t>
  </si>
  <si>
    <t>Negotiate and record commitments</t>
  </si>
  <si>
    <t>Manage Requirements Changes</t>
  </si>
  <si>
    <t>Document all requirements and requirements changes that are given to or generated by the project</t>
  </si>
  <si>
    <t>Maintain a requirements change history, including the rationale for changes</t>
  </si>
  <si>
    <t>Evaluate the impact of requirement changes from the standpoint of relevant stakeholders</t>
  </si>
  <si>
    <t>Make requirements and change data available to the project</t>
  </si>
  <si>
    <t>Maintain Bidirectional Traceability of Requirements</t>
  </si>
  <si>
    <t>Maintain requirements traceability to ensure that the source of lower level (i.e., derived) requirements is documented</t>
  </si>
  <si>
    <t>Maintain requirements traceability from a requirement to its derived requirements and allocation to work products</t>
  </si>
  <si>
    <t>Generate a requirements traceability matrix</t>
  </si>
  <si>
    <t>Ensure Alignment Between Project Work and Requirements</t>
  </si>
  <si>
    <t>Review project plans, activities, and work products for consistency with requirements and changes made to them</t>
  </si>
  <si>
    <t>Identify the source of the inconsistency (if any)</t>
  </si>
  <si>
    <t>Identify any changes that should be made to plans and work products resulting from changes to the requirements baseline</t>
  </si>
  <si>
    <t>Initiate any necessary corrective actions</t>
  </si>
  <si>
    <t>Project Planning (PP)</t>
  </si>
  <si>
    <t>Establish Estimates</t>
  </si>
  <si>
    <t>Estimate the Scope of the Project</t>
  </si>
  <si>
    <t>Define the work packages in sufficient detail so that estimates of project tasks, responsibilities, and schedule can be specified</t>
  </si>
  <si>
    <t>Identify products and product components to be externally acquired</t>
  </si>
  <si>
    <t>Identify work products to be reused</t>
  </si>
  <si>
    <t>Develop a WBS</t>
  </si>
  <si>
    <t>Establish Estimates of Work Product and Task Attributes</t>
  </si>
  <si>
    <t>Determine the technical approach for the project</t>
  </si>
  <si>
    <t>Use appropriate methods to determine the attributes of the work products and tasks to be used to estimate resource requirements</t>
  </si>
  <si>
    <t>Estimate the attributes of work products and tasks</t>
  </si>
  <si>
    <t>Collect models or historical data to be used to transform the attributes of work products and tasks into estimates of labor hours and costs</t>
  </si>
  <si>
    <t>Estimate effort and cost using models, historical data, or a combination of both</t>
  </si>
  <si>
    <t>Include supporting infrastructure needs when estimating effort and cost</t>
  </si>
  <si>
    <t>Develop a Project Plan</t>
  </si>
  <si>
    <t>Establish the Budget and Schedule</t>
  </si>
  <si>
    <t>Identify major milestones</t>
  </si>
  <si>
    <t>Identify schedule assumptions</t>
  </si>
  <si>
    <t>Identify constraints</t>
  </si>
  <si>
    <t>Identify task dependencies</t>
  </si>
  <si>
    <t>Document critical dependencies and commitments</t>
  </si>
  <si>
    <t>Track the critical dependencies and commitments and take corrective action as appropriate</t>
  </si>
  <si>
    <t>Identify and document issues</t>
  </si>
  <si>
    <t>Communicate issues to relevant stakeholders</t>
  </si>
  <si>
    <t>Resolve issues with relevant stakeholders</t>
  </si>
  <si>
    <t>Escalate to appropriate managers the issues not resolvable with relevant stakeholders</t>
  </si>
  <si>
    <t>Track issues to closure</t>
  </si>
  <si>
    <t>Communicate with relevant stakeholders on the status and resolution of issues</t>
  </si>
  <si>
    <t>Determine risk sources</t>
  </si>
  <si>
    <t>Determine risk categories</t>
  </si>
  <si>
    <t>Define consistent criteria for evaluating and quantifying risk likelihood and severity levels</t>
  </si>
  <si>
    <t>Define thresholds for each risk category</t>
  </si>
  <si>
    <t>Define bounds on the extent to which thresholds are applied against or within a category</t>
  </si>
  <si>
    <t>Identify the risks associated with cost, schedule, and performance</t>
  </si>
  <si>
    <t>Review environmental elements that can affect the project</t>
  </si>
  <si>
    <t>Review all elements of the work breakdown structure as part of identifying risks to help ensure that all aspects of the work effort have been considered</t>
  </si>
  <si>
    <t>Review all elements of the project plan as part of identifying risks to help ensure that all aspects of the project have been considered</t>
  </si>
  <si>
    <t>Document the context, conditions, and potential consequences of each risk</t>
  </si>
  <si>
    <t>Identify the relevant stakeholders associated with each risk</t>
  </si>
  <si>
    <t>Evaluate identified risks using defined risk parameters</t>
  </si>
  <si>
    <t>Categorize and group risks according to defined risk categories</t>
  </si>
  <si>
    <t>Prioritize risks for mitigation</t>
  </si>
  <si>
    <t>Determine the levels and thresholds that define when a risk becomes unacceptable and triggers the execution of a risk mitigation plan or contingency plan</t>
  </si>
  <si>
    <t>Identify the person or group responsible for addressing each risk</t>
  </si>
  <si>
    <t>Determine the costs and benefits of implementing the risk mitigation plan for each risk</t>
  </si>
  <si>
    <t>Develop an overall risk mitigation plan for the project to orchestrate the implementation of individual risk mitigation and contingency plans</t>
  </si>
  <si>
    <t>Develop contingency plans for selected critical risks in the event their impacts are realized</t>
  </si>
  <si>
    <t>Monitor risk status</t>
  </si>
  <si>
    <t>Provide a method for tracking open risk handling action items to closure</t>
  </si>
  <si>
    <t>Invoke selected risk handling options when monitored risks exceed defined thresholds</t>
  </si>
  <si>
    <t>Establish a schedule or period of performance for each risk handling activity that includes a start date and anticipated completion date</t>
  </si>
  <si>
    <t>Provide a continued commitment of resources for each plan to allow the successful execution of risk handling activities</t>
  </si>
  <si>
    <t>Collect performance measures on risk handling activities</t>
  </si>
  <si>
    <t>Establish guidelines for when to use a formal evaluation process</t>
  </si>
  <si>
    <t>Incorporate the use of guidelines into the defined process as appropriate</t>
  </si>
  <si>
    <t>Define the criteria for evaluating alternative solutions</t>
  </si>
  <si>
    <t>Define the range and scale for ranking the evaluation criteria</t>
  </si>
  <si>
    <t>Rank the criteria</t>
  </si>
  <si>
    <t>Assess the criteria and their relative importance</t>
  </si>
  <si>
    <t>Evolve the evaluation criteria to improve their validity</t>
  </si>
  <si>
    <t>Document the rationale for the selection and rejection of evaluation criteria</t>
  </si>
  <si>
    <t>Perform a literature search</t>
  </si>
  <si>
    <t>Identify alternatives for consideration in addition to the alternatives that may be provided with the issue</t>
  </si>
  <si>
    <t>Document proposed alternatives</t>
  </si>
  <si>
    <t>Determine key mission and business drivers</t>
  </si>
  <si>
    <t>Identify desirable functionality and quality attributes</t>
  </si>
  <si>
    <t>Determine architecturally significant quality attributes based on key mission and business drivers</t>
  </si>
  <si>
    <t>Analyze and quantify functionality required by end users</t>
  </si>
  <si>
    <t>Analyze requirements to identify logical or functional partitions (e.g., subfunctions)</t>
  </si>
  <si>
    <t>Partition requirements into groups, based on established criteria (e.g., similar functionality, similar quality attribute requirements, coupling), to facilitate and focus the requirements analysis</t>
  </si>
  <si>
    <t>Allocate customer requirements to functional partitions, objects, people, or support elements to support the synthesis of solutions</t>
  </si>
  <si>
    <t>Allocate requirements to functions and subfunctions (or other logical entities)</t>
  </si>
  <si>
    <t>Analyze stakeholder needs, expectations, constraints, and external interfaces to organize them into related subjects and remove conflicts</t>
  </si>
  <si>
    <t>Document the results of stakeholder involvement status reviews</t>
  </si>
  <si>
    <t>Regularly communicate status on assigned activities and work products to relevant stakeholders</t>
  </si>
  <si>
    <t>Review the results of collecting and analyzing measures for controlling the project</t>
  </si>
  <si>
    <t>Identify and document significant issues and deviations from the plan</t>
  </si>
  <si>
    <t>Document change requests and problems identified in work products and processes</t>
  </si>
  <si>
    <t>Document the results of reviews</t>
  </si>
  <si>
    <t>Track change requests and problem reports to closure</t>
  </si>
  <si>
    <t>Conduct milestone reviews with relevant stakeholders at meaningful points in the project’s schedule, such as the completion of selected phases</t>
  </si>
  <si>
    <t>Review commitments, the plan, status, and risks of the project</t>
  </si>
  <si>
    <t>Document results of the review, action items, and decisions</t>
  </si>
  <si>
    <t>Track action items to closure</t>
  </si>
  <si>
    <t>Gather issues for analysis</t>
  </si>
  <si>
    <t>Analyze issues to determine the need for corrective action</t>
  </si>
  <si>
    <t>Determine and document the appropriate actions needed to address identified issues</t>
  </si>
  <si>
    <t>Review and get agreement with relevant stakeholders on the actions to be taken</t>
  </si>
  <si>
    <t>Negotiate changes to internal and external commitments</t>
  </si>
  <si>
    <t>Monitor corrective actions for their completion</t>
  </si>
  <si>
    <t>Analyze results of corrective actions to determine the effectiveness of the corrective actions</t>
  </si>
  <si>
    <t>Determine and document appropriate actions to correct deviations from planned results from performing corrective actions</t>
  </si>
  <si>
    <t>Establish and document criteria for evaluating potential suppliers</t>
  </si>
  <si>
    <t>Identify potential suppliers and distribute solicitation material and requirements to them</t>
  </si>
  <si>
    <t>Evaluate proposals according to evaluation criteria</t>
  </si>
  <si>
    <t>Evaluate risks associated with each proposed supplier</t>
  </si>
  <si>
    <t>Evaluate proposed suppliers’ abilities to perform the work</t>
  </si>
  <si>
    <t>Select the supplier</t>
  </si>
  <si>
    <t>Revise the requirements (e.g., product requirements, service level requirements) to be fulfilled by the supplier to reflect negotiations with the supplier when necessary</t>
  </si>
  <si>
    <t>Document what the project will provide to the supplier</t>
  </si>
  <si>
    <t>Document the supplier agreement</t>
  </si>
  <si>
    <t>Periodically review the supplier agreement to ensure it accurately reflects the project’s relationship with the supplier and current risks and market conditions</t>
  </si>
  <si>
    <t>Ensure that all parties to the supplier agreement understand and agree to all requirements before implementing the agreement or any changes</t>
  </si>
  <si>
    <t>Revise the supplier agreement as necessary to reflect changes to the supplier’s processes or work products</t>
  </si>
  <si>
    <t>Revise the project’s plans and commitments, including changes to the project’s processes or work products, as necessary to reflect the supplier agreement</t>
  </si>
  <si>
    <t>Monitor supplier progress and performance (e.g., schedule, effort, cost, technical performance) as defined in the supplier agreement</t>
  </si>
  <si>
    <t>Select, monitor, and analyze processes used by the supplier as defined in the supplier agreement</t>
  </si>
  <si>
    <t>Select and evaluate work products from the supplier as defined in the supplier agreement</t>
  </si>
  <si>
    <t>Conduct reviews with the supplier as specified in the supplier agreement</t>
  </si>
  <si>
    <t>Conduct technical reviews with the supplier as defined in the supplier agreement</t>
  </si>
  <si>
    <t>Conduct management reviews with the supplier as defined in the supplier agreement</t>
  </si>
  <si>
    <t>Use the results of reviews to improve the supplier’s performance and to establish and nurture long-term relationships with preferred suppliers</t>
  </si>
  <si>
    <t>Monitor risks involving the supplier and take corrective action as necessary</t>
  </si>
  <si>
    <t>Define the acceptance procedures</t>
  </si>
  <si>
    <t>Review and obtain agreement from relevant stakeholders on the acceptance procedures before the acceptance review or test</t>
  </si>
  <si>
    <t>Verify that the acquired products satisfy their requirements</t>
  </si>
  <si>
    <t>Confirm that the nontechnical commitments associated with the acquired work product are satisfied</t>
  </si>
  <si>
    <t>Document the results of the acceptance review or test</t>
  </si>
  <si>
    <t>Establish an action plan and obtain supplier agreement to take action to correct acquired work products that do not pass their acceptance review or test</t>
  </si>
  <si>
    <t>Ensure that facilities exist to receive, store, integrate, and maintain the acquired products as appropriate</t>
  </si>
  <si>
    <t>Ensure that appropriate training is provided for those who are involved in receiving, storing, integrating, and maintaining acquired products</t>
  </si>
  <si>
    <t>Ensure that acquired products are stored, distributed, and integrated according to the terms and conditions specified in the supplier agreement or license</t>
  </si>
  <si>
    <t>Document information needs and objectives</t>
  </si>
  <si>
    <t>Prioritize information needs and objectives</t>
  </si>
  <si>
    <t>Document, review, and update measurement objectives</t>
  </si>
  <si>
    <t>Provide feedback for refining and clarifying information needs and objectives as necessary</t>
  </si>
  <si>
    <t>Maintain traceability of measurement objectives to identified information needs and objectives</t>
  </si>
  <si>
    <t>Identify candidate measures based on documented measurement objectives</t>
  </si>
  <si>
    <t>Maintain traceability of measures to measurement objectives</t>
  </si>
  <si>
    <t>Identify existing measures that already address measurement objectives</t>
  </si>
  <si>
    <t>Specify operational definitions for measures. Operational definitions are stated in precise and unambiguous terms</t>
  </si>
  <si>
    <t>Prioritize, review, and update measures</t>
  </si>
  <si>
    <t>Identify existing sources of data that are generated from current work products, processes, or transactions</t>
  </si>
  <si>
    <t>Identify measures for which data are needed but are not currently available</t>
  </si>
  <si>
    <t>Specify how to collect and store the data for each required measure</t>
  </si>
  <si>
    <t>Create data collection mechanisms and process guidance</t>
  </si>
  <si>
    <t>Support automatic collection of data as appropriate and feasible</t>
  </si>
  <si>
    <t>Prioritize, review, and update data collection and storage procedures</t>
  </si>
  <si>
    <t>Update measures and measurement objectives as necessary</t>
  </si>
  <si>
    <t>Specify and prioritize the analyses to be conducted and the reports to be prepared</t>
  </si>
  <si>
    <t>Select appropriate data analysis methods and tools</t>
  </si>
  <si>
    <t>Specify administrative procedures for analyzing data and communicating results</t>
  </si>
  <si>
    <t>Review and update the proposed content and format of specified analyses and reports</t>
  </si>
  <si>
    <t>Specify criteria for evaluating the utility of analysis results and for evaluating the conduct of measurement and analysis activities</t>
  </si>
  <si>
    <t>Obtain data for base measures</t>
  </si>
  <si>
    <t>Generate data for derived measures</t>
  </si>
  <si>
    <t>Perform data integrity checks as close to the source of data as possible</t>
  </si>
  <si>
    <t>Conduct initial analyses, interpret results, and draw preliminary conclusions</t>
  </si>
  <si>
    <t>Conduct additional measurement and analysis as necessary and prepare results for presentation</t>
  </si>
  <si>
    <t>Review initial results with relevant stakeholders</t>
  </si>
  <si>
    <t>Refine criteria for future analyses</t>
  </si>
  <si>
    <t>Review data to ensure their completeness, integrity, accuracy, and currency</t>
  </si>
  <si>
    <t>Store data according to data storage procedures</t>
  </si>
  <si>
    <t>Make stored contents available for use only to appropriate groups and staff members</t>
  </si>
  <si>
    <t>Prevent stored information from being used inappropriately</t>
  </si>
  <si>
    <t>Keep relevant stakeholders informed of measurement results in a timely manner</t>
  </si>
  <si>
    <t>Assist relevant stakeholders in understanding results</t>
  </si>
  <si>
    <t>Promote an environment (created as part of project management) that encourages staff participation in identifying and reporting quality issues</t>
  </si>
  <si>
    <t>Establish and maintain clearly stated criteria for evaluations</t>
  </si>
  <si>
    <t>Use the stated criteria to evaluate selected performed processes for adherence to process descriptions, standards, and procedures</t>
  </si>
  <si>
    <t>Identify each noncompliance found during the evaluation</t>
  </si>
  <si>
    <t>Identify lessons learned that could improve processes</t>
  </si>
  <si>
    <t>Select work products to be evaluated based on documented sampling criteria if sampling is used</t>
  </si>
  <si>
    <t>Establish and maintain clearly stated criteria for the evaluation of selected work products</t>
  </si>
  <si>
    <t>Use the stated criteria during evaluations of selected work products</t>
  </si>
  <si>
    <t>Evaluate selected work products at selected times</t>
  </si>
  <si>
    <t>Identify each case of noncompliance found during evaluations</t>
  </si>
  <si>
    <t>Resolve each noncompliance with the appropriate members of the staff if possible</t>
  </si>
  <si>
    <t>Document noncompliance issues when they cannot be resolved in the project</t>
  </si>
  <si>
    <t>Escalate noncompliance issues that cannot be resolved in the project to the appropriate level of management designated to receive and act on noncompliance issues</t>
  </si>
  <si>
    <t>Analyze noncompliance issues to see if there are quality trends that can be identified and addressed</t>
  </si>
  <si>
    <t>Ensure that relevant stakeholders are aware of results of evaluations and quality trends in a timely manner</t>
  </si>
  <si>
    <t>Periodically review open noncompliance issues and trends with the manager designated to receive and act on noncompliance issues</t>
  </si>
  <si>
    <t>Track noncompliance issues to resolution</t>
  </si>
  <si>
    <t>Record process and product quality assurance activities in sufficient detail so that status and results are known</t>
  </si>
  <si>
    <t>Revise the status and history of quality assurance activities as necessary</t>
  </si>
  <si>
    <t>Select configuration items and work products that compose them based on documented criteria</t>
  </si>
  <si>
    <t>Assign unique identifiers to configuration items</t>
  </si>
  <si>
    <t>Specify the important characteristics of each configuration item</t>
  </si>
  <si>
    <t>Specify when each configuration item is placed under configuration management</t>
  </si>
  <si>
    <t>Establish a mechanism to manage multiple levels of control</t>
  </si>
  <si>
    <t>Provide access control to ensure authorized access to the configuration management system</t>
  </si>
  <si>
    <t>Store and retrieve configuration items in a configuration management system</t>
  </si>
  <si>
    <t>Share and transfer configuration items between control levels in the configuration management system</t>
  </si>
  <si>
    <t>Store and recover archived versions of configuration items</t>
  </si>
  <si>
    <t>Store, update, and retrieve configuration management records</t>
  </si>
  <si>
    <t>Create configuration management reports from the configuration management system</t>
  </si>
  <si>
    <t>Preserve the contents of the configuration management system</t>
  </si>
  <si>
    <t>Revise the configuration management structure as necessary</t>
  </si>
  <si>
    <t>Obtain authorization from the CCB before creating or releasing baselines of configuration items</t>
  </si>
  <si>
    <t>Create or release baselines only from configuration items in the configuration management system</t>
  </si>
  <si>
    <t>Document the set of configuration items that are contained in a baseline</t>
  </si>
  <si>
    <t>Make the current set of baselines readily available</t>
  </si>
  <si>
    <t>Initiate and record change requests in the change request database</t>
  </si>
  <si>
    <t>Analyze the impact of changes and fixes proposed in change requests</t>
  </si>
  <si>
    <t>Review change requests to be addressed in the next baseline with relevant stakeholders and get their agreement</t>
  </si>
  <si>
    <t>Track the status of change requests to closure</t>
  </si>
  <si>
    <t>Perform reviews to ensure that changes have not caused unintended effects on the baselines (e.g., ensure that changes have not compromised the safety or security of the system)</t>
  </si>
  <si>
    <t>Record changes to configuration items and reasons for changes as appropriate</t>
  </si>
  <si>
    <t>Record configuration management actions in sufficient detail so the content and status of each configuration item is known and previous versions can be recovered</t>
  </si>
  <si>
    <t>Ensure that relevant stakeholders have access to and knowledge of the configuration status of configuration items</t>
  </si>
  <si>
    <t>Specify the latest version of baselines</t>
  </si>
  <si>
    <t>Identify the version of configuration items that constitute a particular baseline</t>
  </si>
  <si>
    <t>Describe differences between successive baselines</t>
  </si>
  <si>
    <t>Revise the status and history (i.e., changes, other actions) of each configuration item as necessary</t>
  </si>
  <si>
    <t>Assess the integrity of baselines</t>
  </si>
  <si>
    <t>Confirm that configuration management records correctly identify configuration items</t>
  </si>
  <si>
    <t>Review the structure and integrity of items in the configuration management system</t>
  </si>
  <si>
    <t>Estimate Effort and Cost</t>
  </si>
  <si>
    <t>Develop Project Lifecycle Phases</t>
  </si>
  <si>
    <t>Develop life cycle phases for each project</t>
  </si>
  <si>
    <t>Identify the owner responsible for each configuration item</t>
  </si>
  <si>
    <t>Specify relationships among configuration items</t>
  </si>
  <si>
    <t>Use verification results to compare actual measurements and performance to technical performance parameters</t>
  </si>
  <si>
    <t>Provide information on how defects can be resolved (including verification methods, criteria, and verification environment) and initiate corrective action</t>
  </si>
  <si>
    <t>Revise the organization’s set of standard processes as necessary</t>
  </si>
  <si>
    <t>Submit process improvement proposals for the organization when the implemented actions are effective for the project as appropriate</t>
  </si>
  <si>
    <t>Process</t>
  </si>
  <si>
    <t>Goal</t>
  </si>
  <si>
    <t>Practice</t>
  </si>
  <si>
    <t>Identify the expected results, tolerances allowed, and other criteria for satisfying the requirements</t>
  </si>
  <si>
    <t>Identify equipment and environmental components needed to support verification</t>
  </si>
  <si>
    <t>Determine the type of peer review to be conducted</t>
  </si>
  <si>
    <t>Define requirements for collecting data during the peer review</t>
  </si>
  <si>
    <t>Establish and maintain entry and exit criteria for the peer review</t>
  </si>
  <si>
    <t>Establish and maintain criteria for requiring another peer review</t>
  </si>
  <si>
    <t>Establish and maintain checklists to ensure that work products are reviewed consistently</t>
  </si>
  <si>
    <t>Develop a detailed peer review schedule, including the dates for peer review training and for when materials for peer reviews will be available</t>
  </si>
  <si>
    <t>Distribute the work product to be reviewed and related information to participants early enough to enable them to adequately prepare for the peer review</t>
  </si>
  <si>
    <t>Assign roles for the peer review as appropriate</t>
  </si>
  <si>
    <t>Prepare for the peer review by reviewing the work product prior to conducting the peer review</t>
  </si>
  <si>
    <t>Perform the assigned roles in the peer review</t>
  </si>
  <si>
    <t>Confirm that the deployment of all improvements is completed in accordance with the deployment plan</t>
  </si>
  <si>
    <t>Document and review results of improvement deployment</t>
  </si>
  <si>
    <t>Measure the results of each improvement as implemented on the target projects, using the measures defined in the deployment plans</t>
  </si>
  <si>
    <t>Measure and analyze progress toward achieving the organization’s quality and process performance objectives using statistical and other quantitative techniques and take corrective action as needed</t>
  </si>
  <si>
    <t>Determine which outcomes to analyze further</t>
  </si>
  <si>
    <t>Formally define the scope of the analysis, including a clear definition of the improvement needed or expected, stakeholders affected, target affected, etc.</t>
  </si>
  <si>
    <t>Analyze selected outcomes to determine their root causes</t>
  </si>
  <si>
    <t>Combine selected outcomes into groups based on their root causes</t>
  </si>
  <si>
    <t>Create an action proposal that documents actions to be taken to prevent the future occurrence of similar outcomes or to incorporate best practices into processes</t>
  </si>
  <si>
    <t>Analyze action proposals and determine their priorities</t>
  </si>
  <si>
    <t>Select action proposals to be implemented</t>
  </si>
  <si>
    <t>Create action plans for implementing the selected action proposals</t>
  </si>
  <si>
    <t>Implement action plans</t>
  </si>
  <si>
    <t>Measure and analyze the change in process performance of the project’s affected processes or subprocesses</t>
  </si>
  <si>
    <t>Determine the impact of the change on achieving the project’s quality and process performance objectives</t>
  </si>
  <si>
    <t>Determine and document appropriate actions if the process or subprocess improvements did not result in expected project benefits</t>
  </si>
  <si>
    <t>Record causal analysis data and make the data available so that other projects can make appropriate process changes and achieve similar results</t>
  </si>
  <si>
    <t>Monitor the Project Against the Plan</t>
  </si>
  <si>
    <t>Monitor Project Planning Parameters</t>
  </si>
  <si>
    <t>Monitor Commitments</t>
  </si>
  <si>
    <t>Monitor Project Risks</t>
  </si>
  <si>
    <t>Monitor Data Management</t>
  </si>
  <si>
    <t>Monitor Stakeholder Involvement</t>
  </si>
  <si>
    <t>Conduct Progress Reviews</t>
  </si>
  <si>
    <t>Conduct Milestone Reviews</t>
  </si>
  <si>
    <t>Manage Corrective Action to Closure</t>
  </si>
  <si>
    <t>Analyze Issues</t>
  </si>
  <si>
    <t>Take Corrective Action</t>
  </si>
  <si>
    <t>Manage Corrective Actions</t>
  </si>
  <si>
    <t>Establish Supplier Agreements</t>
  </si>
  <si>
    <t>Determine Acquisition Type</t>
  </si>
  <si>
    <t>Select Suppliers</t>
  </si>
  <si>
    <t>Satisfy Supplier Agreements</t>
  </si>
  <si>
    <t>Execute the Supplier Agreement</t>
  </si>
  <si>
    <t>Accept the Acquired Product</t>
  </si>
  <si>
    <t>Ensure Transition of Products</t>
  </si>
  <si>
    <t>Align Measurement and Analysis Activities</t>
  </si>
  <si>
    <t>Establish Measurement Objectives</t>
  </si>
  <si>
    <t>Specify Measures</t>
  </si>
  <si>
    <t>Specify Data Collection and Storage Procedures</t>
  </si>
  <si>
    <t>Specify Analysis Procedures</t>
  </si>
  <si>
    <t>Provide Measurement Results</t>
  </si>
  <si>
    <t>Obtain Measurement Data</t>
  </si>
  <si>
    <t>Analyze Measurement Data</t>
  </si>
  <si>
    <t>Store Data and Results</t>
  </si>
  <si>
    <t>Communicate Results</t>
  </si>
  <si>
    <t>Objectively Evaluate Processes and Work Products</t>
  </si>
  <si>
    <t>Objectively Evaluate Processes</t>
  </si>
  <si>
    <t>Objectively Evaluate Work Products</t>
  </si>
  <si>
    <t>Provide Objective Insight</t>
  </si>
  <si>
    <t>Communicate and Resolve Noncompliance Issues</t>
  </si>
  <si>
    <t>Establish Records</t>
  </si>
  <si>
    <t>Establish Baselines</t>
  </si>
  <si>
    <t>Identify Configuration Items</t>
  </si>
  <si>
    <t>Establish a Configuration Management System</t>
  </si>
  <si>
    <t>Create or Release Baselines</t>
  </si>
  <si>
    <t>Track and Control Changes</t>
  </si>
  <si>
    <t>Track Change Requests</t>
  </si>
  <si>
    <t>Control Configuration Items</t>
  </si>
  <si>
    <t>Establish Integrity</t>
  </si>
  <si>
    <t>Establish Configuration Management Records</t>
  </si>
  <si>
    <t>Perform Configuration Audits</t>
  </si>
  <si>
    <t>Develop Customer Requirements</t>
  </si>
  <si>
    <t>Elicit Needs</t>
  </si>
  <si>
    <t>Transform Stakeholder Needs into Customer Requirements</t>
  </si>
  <si>
    <t>Develop Product Requirements</t>
  </si>
  <si>
    <t>Establish Product and Product Component Requirements</t>
  </si>
  <si>
    <t>Allocate Product Component Requirements</t>
  </si>
  <si>
    <t>Identify Interface Requirements</t>
  </si>
  <si>
    <t>Analyze and Validate Requirements</t>
  </si>
  <si>
    <t>Establish Operational Concepts and Scenarios</t>
  </si>
  <si>
    <t>Establish a Definition of Required Functionality and Quality Attributes</t>
  </si>
  <si>
    <t>Analyze Requirements</t>
  </si>
  <si>
    <t>Analyze Requirements to Achieve Balance</t>
  </si>
  <si>
    <t>Validate Requirements</t>
  </si>
  <si>
    <t>Select Product Component Solutions</t>
  </si>
  <si>
    <t>Develop Alternative Solutions and Selection Criteria</t>
  </si>
  <si>
    <t>Develop the Design</t>
  </si>
  <si>
    <t>Design the Product or Product Component</t>
  </si>
  <si>
    <t>Establish a Technical Data Package</t>
  </si>
  <si>
    <t>Design Interfaces Using Criteria</t>
  </si>
  <si>
    <t>Perform Make, Buy, or Reuse Analyses</t>
  </si>
  <si>
    <t>Implement the Product Design</t>
  </si>
  <si>
    <t>Implement the Design</t>
  </si>
  <si>
    <t>Develop Product Support Documentation</t>
  </si>
  <si>
    <t>Prepare for Product Integration</t>
  </si>
  <si>
    <t>Establish an Integration Strategy</t>
  </si>
  <si>
    <t>Establish the Product Integration Environment</t>
  </si>
  <si>
    <t>Establish Product Integration Procedures and Criteria</t>
  </si>
  <si>
    <t>Ensure Interface Compatibility</t>
  </si>
  <si>
    <t>Review Interface Descriptions for Completeness</t>
  </si>
  <si>
    <t>Manage Interfaces</t>
  </si>
  <si>
    <t>Assemble Product Components and Deliver the Product</t>
  </si>
  <si>
    <t>Confirm Readiness of Product Components for Integration</t>
  </si>
  <si>
    <t>Assemble Product Components</t>
  </si>
  <si>
    <t>Evaluate Assembled Product Components</t>
  </si>
  <si>
    <t>Package and Deliver the Product or Product Component</t>
  </si>
  <si>
    <t>Prepare for Verification</t>
  </si>
  <si>
    <t>Select Work Products for Verification</t>
  </si>
  <si>
    <t>Establish the Verification Environment</t>
  </si>
  <si>
    <t>Establish Verification Procedures and Criteria</t>
  </si>
  <si>
    <t>Perform Peer Reviews</t>
  </si>
  <si>
    <t>Prepare for Peer Reviews</t>
  </si>
  <si>
    <t>Conduct Peer Reviews</t>
  </si>
  <si>
    <t>Analyze Peer Review Data</t>
  </si>
  <si>
    <t>Verify Selected Work Products</t>
  </si>
  <si>
    <t>Perform Verification</t>
  </si>
  <si>
    <t>Analyze Verification Results</t>
  </si>
  <si>
    <t>Prepare for Validation</t>
  </si>
  <si>
    <t>Select Products for Validation</t>
  </si>
  <si>
    <t>Establish the Validation Environment</t>
  </si>
  <si>
    <t>Establish Validation Procedures and Criteria</t>
  </si>
  <si>
    <t>Validate Product or Product Components</t>
  </si>
  <si>
    <t>Perform Validation</t>
  </si>
  <si>
    <t>Analyze Validation Results</t>
  </si>
  <si>
    <t>Determine Process Improvement Opportunities</t>
  </si>
  <si>
    <t>Establish Organizational Process Needs</t>
  </si>
  <si>
    <t>Appraise the Organization’s Processes</t>
  </si>
  <si>
    <t>Identify the Organization’s Process Improvements</t>
  </si>
  <si>
    <t>Plan and Implement Process Actions</t>
  </si>
  <si>
    <t>Establish Process Action Plans</t>
  </si>
  <si>
    <t>Implement Process Action Plans</t>
  </si>
  <si>
    <t>Deploy Organizational Process Assets and Incorporate Experiences</t>
  </si>
  <si>
    <t>Deploy Organizational Process Assets</t>
  </si>
  <si>
    <t>Deploy Standard Processes</t>
  </si>
  <si>
    <t>Monitor the Implementation</t>
  </si>
  <si>
    <t>Incorporate Experiences into Organizational Process Assets</t>
  </si>
  <si>
    <t>Establish Organizational Process Assets</t>
  </si>
  <si>
    <t>Establish Standard Processes</t>
  </si>
  <si>
    <t>Establish Lifecycle Model Descriptions</t>
  </si>
  <si>
    <t>Establish Tailoring Criteria and Guidelines</t>
  </si>
  <si>
    <t>Establish the Organization’s Measurement Repository</t>
  </si>
  <si>
    <t>Establish the Organization’s Process Asset Library</t>
  </si>
  <si>
    <t>Establish Work Environment Standards</t>
  </si>
  <si>
    <t>Establish Rules and Guidelines for Teams</t>
  </si>
  <si>
    <t>Establish an Organizational Training Capability</t>
  </si>
  <si>
    <t>Establish Strategic Training Needs</t>
  </si>
  <si>
    <t>Determine Which Training Needs Are the Responsibility of the Organization</t>
  </si>
  <si>
    <t>Establish an Organizational Training Tactical Plan</t>
  </si>
  <si>
    <t>Establish a Training Capability</t>
  </si>
  <si>
    <t>Provide Training</t>
  </si>
  <si>
    <t>Deliver Training</t>
  </si>
  <si>
    <t>Establish Training Records</t>
  </si>
  <si>
    <t>Assess Training Effectiveness</t>
  </si>
  <si>
    <t>Use the Project’s Defined Process</t>
  </si>
  <si>
    <t>Establish the Project’s Defined Process</t>
  </si>
  <si>
    <t>Use Organizational Process Assets for Planning Project Activities</t>
  </si>
  <si>
    <t>Establish the Project’s Work Environment</t>
  </si>
  <si>
    <t>Integrate Plans</t>
  </si>
  <si>
    <t>Manage the Project Using Integrated Plans</t>
  </si>
  <si>
    <t>Establish Teams</t>
  </si>
  <si>
    <t>Contribute to Organizational Process Assets</t>
  </si>
  <si>
    <t>Coordinate and Collaborate with Relevant Stakeholders</t>
  </si>
  <si>
    <t>Manage Stakeholder Involvement</t>
  </si>
  <si>
    <t>Manage Dependencies</t>
  </si>
  <si>
    <t>Resolve Coordination Issues</t>
  </si>
  <si>
    <t>Prepare for Risk Management</t>
  </si>
  <si>
    <t>Determine Risk Sources and Categories</t>
  </si>
  <si>
    <t>Define Risk Parameters</t>
  </si>
  <si>
    <t>Establish a Risk Management Strategy</t>
  </si>
  <si>
    <t>Identify and Analyze Risks</t>
  </si>
  <si>
    <t>Identify Risks</t>
  </si>
  <si>
    <t>Evaluate, Categorize, and Prioritize Risks</t>
  </si>
  <si>
    <t>Mitigate Risks</t>
  </si>
  <si>
    <t>Develop Risk Mitigation Plans</t>
  </si>
  <si>
    <t>Implement Risk Mitigation Plans</t>
  </si>
  <si>
    <t>Evaluate Alternatives</t>
  </si>
  <si>
    <t>Establish Guidelines for Decision Analysis</t>
  </si>
  <si>
    <t>Establish Evaluation Criteria</t>
  </si>
  <si>
    <t>Identify Alternative Solutions</t>
  </si>
  <si>
    <t>Select Evaluation Methods</t>
  </si>
  <si>
    <t>Evaluate Alternative Solutions</t>
  </si>
  <si>
    <t>Select Solutions</t>
  </si>
  <si>
    <t>Establish Performance Baselines and Models</t>
  </si>
  <si>
    <t>Establish Quality and Process Performance Objectives</t>
  </si>
  <si>
    <t>Select Processes</t>
  </si>
  <si>
    <t>Establish Process Performance Measures</t>
  </si>
  <si>
    <t>Analyze Process Performance and Establish Process Performance Baselines</t>
  </si>
  <si>
    <t>Establish Process Performance Models</t>
  </si>
  <si>
    <t>Prepare for Quantitative Management</t>
  </si>
  <si>
    <t>Establish the Project’s Objectives</t>
  </si>
  <si>
    <t>Compose the Defined Process</t>
  </si>
  <si>
    <t>Select Subprocesses and Attributes</t>
  </si>
  <si>
    <t>Select Measures and Analytic Techniques</t>
  </si>
  <si>
    <t>Quantitatively Manage the Project</t>
  </si>
  <si>
    <t>Monitor the Performance of Selected Subprocesses</t>
  </si>
  <si>
    <t>Manage Project Performance</t>
  </si>
  <si>
    <t>Perform Root Cause Analysis</t>
  </si>
  <si>
    <t>Manage Business Performance</t>
  </si>
  <si>
    <t>Maintain Business Objectives</t>
  </si>
  <si>
    <t>Analyze Process Performance Data</t>
  </si>
  <si>
    <t>Identify Potential Areas for Improvement</t>
  </si>
  <si>
    <t>Select Improvements</t>
  </si>
  <si>
    <t>Elicit Suggested Improvements</t>
  </si>
  <si>
    <t>Analyze Suggested Improvements</t>
  </si>
  <si>
    <t>Validate Improvements</t>
  </si>
  <si>
    <t>Select and Implement Improvements for Deployment</t>
  </si>
  <si>
    <t>Deploy Improvements</t>
  </si>
  <si>
    <t>Plan the Deployment</t>
  </si>
  <si>
    <t>Manage the Deployment</t>
  </si>
  <si>
    <t>Evaluate Improvement Effects</t>
  </si>
  <si>
    <t>Determine Causes of Selected Outcomes</t>
  </si>
  <si>
    <t>Select Outcomes for Analysis</t>
  </si>
  <si>
    <t>Analyze Causes</t>
  </si>
  <si>
    <t>Address Causes of Selected Outcomes</t>
  </si>
  <si>
    <t>Implement Action Proposals</t>
  </si>
  <si>
    <t>Evaluate the Effect of Implemented Actions</t>
  </si>
  <si>
    <t>Record Causal Analysis Data</t>
  </si>
  <si>
    <t>Project Monitoring and Control (PMC)</t>
  </si>
  <si>
    <t>Supplier Agreement Management (SAM)</t>
  </si>
  <si>
    <t>Measurement and Analysis (MA)</t>
  </si>
  <si>
    <t>Process and Product Quality Assurance (PPQA)</t>
  </si>
  <si>
    <t>Configuration Management (CM)</t>
  </si>
  <si>
    <t>3 - Defined</t>
  </si>
  <si>
    <t>Requirements Development (RD)</t>
  </si>
  <si>
    <t>Technical Solution (TS)</t>
  </si>
  <si>
    <t>Product Integration (PI)</t>
  </si>
  <si>
    <t>Verification (VER)</t>
  </si>
  <si>
    <t>Validation (VAL)</t>
  </si>
  <si>
    <t>Organizational Process Focus (OPF)</t>
  </si>
  <si>
    <t>Organizational Process Definition (OPD)</t>
  </si>
  <si>
    <t>Organizational Training (OT)</t>
  </si>
  <si>
    <t>Integrated Project Management (IPM)</t>
  </si>
  <si>
    <t>Risk Management (RSKM)</t>
  </si>
  <si>
    <t>Decision Analysis and Resolution (DAR)</t>
  </si>
  <si>
    <t>4 - Quantitatively Managed</t>
  </si>
  <si>
    <t>Organizational Process Performance (OPP)</t>
  </si>
  <si>
    <t>Quantitative Project Management (QPM)</t>
  </si>
  <si>
    <t>5 - Optimizing</t>
  </si>
  <si>
    <t>Organizational Performance Management (OPM)</t>
  </si>
  <si>
    <t>Causal Analysis and Resolution (CAR)</t>
  </si>
  <si>
    <t>Document the key (i.e., significant effect on cost, schedule, or technical performance) decisions made or defined, including their rationale</t>
  </si>
  <si>
    <t>Revise the technical data package as necessary</t>
  </si>
  <si>
    <t>Define interface criteria</t>
  </si>
  <si>
    <t>Identify interfaces associated with other product components</t>
  </si>
  <si>
    <t>Identify interfaces associated with external items</t>
  </si>
  <si>
    <t>Identify interfaces between product components and the product related lifecycle processes</t>
  </si>
  <si>
    <t>Apply the criteria to the interface design alternatives</t>
  </si>
  <si>
    <t>Document the selected interface designs and the rationale for the selection</t>
  </si>
  <si>
    <t>Develop criteria for the reuse of product component designs</t>
  </si>
  <si>
    <t>Analyze designs to determine if product components should be developed, reused, or purchased</t>
  </si>
  <si>
    <t>Analyze implications for maintenance when considering purchased or nondevelopmental (e.g., COTS, government off the shelf, reuse) items</t>
  </si>
  <si>
    <t>Use effective methods to implement the product components</t>
  </si>
  <si>
    <t>Adhere to applicable standards and criteria</t>
  </si>
  <si>
    <t>Conduct peer reviews of the selected product components</t>
  </si>
  <si>
    <t>Perform unit testing of the product component as appropriate</t>
  </si>
  <si>
    <t>Revise the product component as necessary</t>
  </si>
  <si>
    <t>Review the requirements, design, product, and test results to ensure that issues affecting the installation, operation, and maintenance documentation are identified and resolved</t>
  </si>
  <si>
    <t>Use effective methods to develop the installation, operation, and maintenance documentation</t>
  </si>
  <si>
    <t>Adhere to the applicable documentation standards</t>
  </si>
  <si>
    <t>Develop preliminary versions of the installation, operation, and maintenance documentation in early phases of the project lifecycle for review by the relevant stakeholders</t>
  </si>
  <si>
    <t>Conduct peer reviews of the installation, operation, and maintenance documentation</t>
  </si>
  <si>
    <t>Revise the installation, operation, and maintenance documentation as necessary</t>
  </si>
  <si>
    <t>Identify the product components to be integrated</t>
  </si>
  <si>
    <t>Identify the verifications to be performed during the integration of the product components</t>
  </si>
  <si>
    <t>Identify alternative product component integration strategies</t>
  </si>
  <si>
    <t>Select the best integration strategy</t>
  </si>
  <si>
    <t>Periodically review the product integration strategy and revise as needed</t>
  </si>
  <si>
    <t>Record the rationale for decisions made and deferred</t>
  </si>
  <si>
    <t>Identify the requirements for the product integration environment</t>
  </si>
  <si>
    <t>Identify verification procedures and criteria for the product integration environment</t>
  </si>
  <si>
    <t>2- Managed</t>
  </si>
  <si>
    <t>Make items available for use by projects</t>
  </si>
  <si>
    <t>Periodically review the use of each item</t>
  </si>
  <si>
    <t>Revise the organization’s process asset library as necessary</t>
  </si>
  <si>
    <t>Evaluate commercially available work environment standards appropriate for the organization</t>
  </si>
  <si>
    <t>Adopt existing work environment standards and develop new ones to fill gaps based on the organization’s process needs and objectives</t>
  </si>
  <si>
    <t>Establish and maintain rules and guidelines for structuring and forming teams</t>
  </si>
  <si>
    <t>Define the expectations, rules, and guidelines that guide how teams work collectively</t>
  </si>
  <si>
    <t>Analyze the organization’s strategic business objectives and process improvement plan to identify potential training needs</t>
  </si>
  <si>
    <t>Document the strategic training needs of the organization</t>
  </si>
  <si>
    <t>Determine the roles and skills needed to perform the organization’s set of standard processes</t>
  </si>
  <si>
    <t>Document the training needed to perform roles in the organization’s set of standard processes</t>
  </si>
  <si>
    <t>Document the training needed to maintain the safe, secure, and continued operation of the business</t>
  </si>
  <si>
    <t>Revise the organization’s strategic needs and required training as necessary</t>
  </si>
  <si>
    <t>Analyze the training needs identified by projects and support groups</t>
  </si>
  <si>
    <t>Negotiate with projects and support groups on how their training needs will be satisfied</t>
  </si>
  <si>
    <t>Document commitments for providing training support to projects and support groups</t>
  </si>
  <si>
    <t>Establish the content of the plan</t>
  </si>
  <si>
    <t>Establish commitments to the plan</t>
  </si>
  <si>
    <t>Select appropriate approaches to satisfy organizational training needs</t>
  </si>
  <si>
    <t>Determine whether to develop training materials internally or to acquire them externally</t>
  </si>
  <si>
    <t>Develop or obtain training materials</t>
  </si>
  <si>
    <t>Develop or obtain qualified instructors, instructional designers, or mentors</t>
  </si>
  <si>
    <t>Describe the training in the organization’s training curriculum</t>
  </si>
  <si>
    <t>Revise training materials and supporting artifacts as necessary</t>
  </si>
  <si>
    <t>Identify and document defects and other issues in the work product</t>
  </si>
  <si>
    <t>Record results of the peer review, including action items</t>
  </si>
  <si>
    <t>Collect peer review data</t>
  </si>
  <si>
    <t>Identify action items and communicate issues to relevant stakeholders</t>
  </si>
  <si>
    <t>Conduct an additional peer review if needed</t>
  </si>
  <si>
    <t>Ensure that the exit criteria for the peer review are satisfied</t>
  </si>
  <si>
    <t>Record data related to the preparation, conduct, and results of the peer reviews</t>
  </si>
  <si>
    <t>Store the data for future reference and analysis</t>
  </si>
  <si>
    <t>Protect the data to ensure that peer review data are not used inappropriately</t>
  </si>
  <si>
    <t>Analyze the peer review data</t>
  </si>
  <si>
    <t>Perform the verification of selected work products against their requirements</t>
  </si>
  <si>
    <t>Record the results of verification activities</t>
  </si>
  <si>
    <t>Identify action items resulting from the verification of work products</t>
  </si>
  <si>
    <t>Document the “as-run” verification method and deviations from available methods and procedures discovered during its performance</t>
  </si>
  <si>
    <t>Compare actual results to expected results</t>
  </si>
  <si>
    <t>Based on the established verification criteria, identify products that do not meet their requirements or identify problems with methods, procedures, criteria, and the verification environment</t>
  </si>
  <si>
    <t>Analyze defect data</t>
  </si>
  <si>
    <t>Record all results of the analysis in a report</t>
  </si>
  <si>
    <t>Identify the key principles, features, and phases for product or product component validation throughout the life of the project</t>
  </si>
  <si>
    <t>Determine which categories of end user needs (operational, maintenance, training, or support) are to be validated</t>
  </si>
  <si>
    <t>Select the product and product components to be validated</t>
  </si>
  <si>
    <t>Select the evaluation methods for product or product component validation</t>
  </si>
  <si>
    <t>Review the validation selection, constraints, and methods with relevant stakeholders</t>
  </si>
  <si>
    <t>Identify requirements for the validation environment</t>
  </si>
  <si>
    <t>Identify customer supplied products</t>
  </si>
  <si>
    <t>Identify test equipment and tools</t>
  </si>
  <si>
    <t>Identify validation resources that are available for reuse and modification</t>
  </si>
  <si>
    <t>Plan the availability of resources in detail</t>
  </si>
  <si>
    <t>Review the product requirements to ensure that issues affecting validation of the product or product component are identified and resolved</t>
  </si>
  <si>
    <t>Document the environment, operational scenario, procedures, inputs, outputs, and criteria for the validation of the selected product or product component</t>
  </si>
  <si>
    <t>Assess the design as it matures in the context of the validation environment to identify validation issues</t>
  </si>
  <si>
    <t>Based on the established validation criteria, identify products and product components that do not perform suitably in their intended operating environments, or identify problems with methods, criteria, or the environment</t>
  </si>
  <si>
    <t>Analyze validation data for defects</t>
  </si>
  <si>
    <t>Record results of the analysis and identify issues</t>
  </si>
  <si>
    <t>Use validation results to compare actual measurements and performance to the intended use or operational need</t>
  </si>
  <si>
    <t>Provide information on how defects can be resolved (including validation methods, criteria, and validation environment) and initiate corrective action</t>
  </si>
  <si>
    <t>Identify policies, standards, and business objectives that are applicable to the organization’s processes</t>
  </si>
  <si>
    <t>Examine relevant process standards and models for best practices</t>
  </si>
  <si>
    <t>Determine the organization’s process performance objectives</t>
  </si>
  <si>
    <t>Define essential characteristics of the organization’s processes</t>
  </si>
  <si>
    <t>Document the organization’s process needs and objectives</t>
  </si>
  <si>
    <t>Revise the organization’s process needs and objectives as needed</t>
  </si>
  <si>
    <t>Obtain sponsorship of the process appraisal from senior management</t>
  </si>
  <si>
    <t>Define the scope of the process appraisal</t>
  </si>
  <si>
    <t>Determine the method and criteria to be used for the process appraisal</t>
  </si>
  <si>
    <t>Plan, schedule, and prepare for the process appraisal</t>
  </si>
  <si>
    <t>Conduct the process appraisal</t>
  </si>
  <si>
    <t>Document and deliver the appraisal’s activities and findings</t>
  </si>
  <si>
    <t>Determine candidate process improvements</t>
  </si>
  <si>
    <t>Prioritize candidate process improvements</t>
  </si>
  <si>
    <t>Identify and document the process improvements to be implemented</t>
  </si>
  <si>
    <t>Revise the list of planned process improvements to keep it current</t>
  </si>
  <si>
    <t>Identify strategies, approaches, and actions to address identified process improvements</t>
  </si>
  <si>
    <t>Establish process action teams to implement actions</t>
  </si>
  <si>
    <t>Document process action plans</t>
  </si>
  <si>
    <t>Review and negotiate process action plans with relevant stakeholders</t>
  </si>
  <si>
    <t>Revise process action plans as necessary</t>
  </si>
  <si>
    <t>Make process action plans readily available to relevant stakeholders</t>
  </si>
  <si>
    <t>Negotiate and document commitments among process action teams and revise their process action plans as necessary</t>
  </si>
  <si>
    <t>Track progress and commitments against process action plans</t>
  </si>
  <si>
    <t>Conduct joint reviews with process action teams and relevant stakeholders to monitor the progress and results of process actions</t>
  </si>
  <si>
    <t>Plan pilots needed to test selected process improvements</t>
  </si>
  <si>
    <t>Review the activities and work products of process action teams</t>
  </si>
  <si>
    <t>Identify, document, and track to closure issues encountered when implementing process action plans</t>
  </si>
  <si>
    <t>Ensure that results of implementing process action plans satisfy the organization’s process improvement objectives</t>
  </si>
  <si>
    <t>Deploy organizational process assets across the organization</t>
  </si>
  <si>
    <t>Document changes to organizational process assets</t>
  </si>
  <si>
    <t>Deploy changes that were made to organizational process assets across the organization</t>
  </si>
  <si>
    <t>Provide guidance and consultation on the use of organizational process assets</t>
  </si>
  <si>
    <t>Identify projects in the organization that are starting up</t>
  </si>
  <si>
    <t>Identify active projects that would benefit from implementing the organization’s current set of standard processes</t>
  </si>
  <si>
    <t>Establish plans to implement the organization’s current set of standard processes on the identified projects</t>
  </si>
  <si>
    <t>Assist projects in tailoring the organization’s set of standard processes to meet their needs</t>
  </si>
  <si>
    <t>Maintain records of tailoring and implementing processes on the identified projects</t>
  </si>
  <si>
    <t>Ensure that the defined processes resulting from process tailoring are incorporated into plans for process compliance audits</t>
  </si>
  <si>
    <t>As the organization’s set of standard processes is updated, identify which projects should implement the changes</t>
  </si>
  <si>
    <t>Monitor the projects’ use of organizational process assets and changes to them</t>
  </si>
  <si>
    <t>Review selected process artifacts created during the life of each project</t>
  </si>
  <si>
    <t>Review results of process compliance audits to determine how well the organization’s set of standard processes has been deployed</t>
  </si>
  <si>
    <t>Identify, document, and track to closure issues related to implementing the organization’s set of standard processes</t>
  </si>
  <si>
    <t>Conduct periodic reviews of the effectiveness and suitability of the organization’s set of standard processes and related organizational process assets relative to the process needs and objectives derived from the organization’s business objectives</t>
  </si>
  <si>
    <t>Obtain feedback about the use of organizational process assets</t>
  </si>
  <si>
    <t>Derive lessons learned from defining, piloting, implementing, and deploying organizational process assets</t>
  </si>
  <si>
    <t>Make lessons learned available to people in the organization as appropriate</t>
  </si>
  <si>
    <t>Analyze measurement data obtained from the use of the organization’s common set of measures</t>
  </si>
  <si>
    <t>Appraise processes, methods, and tools in use in the organization and develop recommendations for improving organizational process assets</t>
  </si>
  <si>
    <t>Make the best of the organization’s processes, methods, and tools available to people in the organization as appropriate</t>
  </si>
  <si>
    <t>Manage process improvement proposals</t>
  </si>
  <si>
    <t>Establish and maintain records of the organization’s process improvement activities</t>
  </si>
  <si>
    <t>Decompose each standard process into constituent process elements to the detail needed to understand and describe the process</t>
  </si>
  <si>
    <t>Specify the critical attributes of each process element</t>
  </si>
  <si>
    <t>Specify relationships among process elements</t>
  </si>
  <si>
    <t>Ensure that the organization’s set of standard processes adheres to applicable policies, standards, and models</t>
  </si>
  <si>
    <t>Ensure that the organization’s set of standard processes satisfies process needs and objectives of the organization</t>
  </si>
  <si>
    <t>Ensure that there is appropriate integration among processes that are included in the organization’s set of standard processes</t>
  </si>
  <si>
    <t>Document the organization’s set of standard processes</t>
  </si>
  <si>
    <t>Conduct peer reviews on the organization’s set of standard processes</t>
  </si>
  <si>
    <t>Select lifecycle models based on the needs of projects and the organization</t>
  </si>
  <si>
    <t>Document descriptions of lifecycle models</t>
  </si>
  <si>
    <t>Conduct peer reviews on lifecycle models</t>
  </si>
  <si>
    <t>Specify selection criteria and procedures for tailoring the organization’s set of standard processes</t>
  </si>
  <si>
    <t>Specify the standards used for documenting defined processes</t>
  </si>
  <si>
    <t>Specify the procedures used for submitting and obtaining approval of waivers from the organization’s set of standard processes</t>
  </si>
  <si>
    <t>Document tailoring guidelines for the organization’s set of standard processes</t>
  </si>
  <si>
    <t>Conduct peer reviews on the tailoring guidelines</t>
  </si>
  <si>
    <t>Revise tailoring guidelines as necessary</t>
  </si>
  <si>
    <t>Define a common set of process and product measures for the organization’s set of standard processes</t>
  </si>
  <si>
    <t>Design and implement the measurement repository</t>
  </si>
  <si>
    <t>Specify procedures for storing, updating, and retrieving measures</t>
  </si>
  <si>
    <t>Conduct peer reviews on definitions of the common set of measures and procedures for storing, updating, and retrieving measures</t>
  </si>
  <si>
    <t>Enter specified measures into the repository</t>
  </si>
  <si>
    <t>Make the contents of the measurement repository available for use by the organization and projects as appropriate</t>
  </si>
  <si>
    <t>Revise the measurement repository, the common set of measures, and procedures as the organization’s needs change</t>
  </si>
  <si>
    <t>Design and implement the organization’s process asset library, including the library structure and support environment</t>
  </si>
  <si>
    <t>Specify criteria for including items in the library</t>
  </si>
  <si>
    <t>Specify procedures for storing, updating, and retrieving items</t>
  </si>
  <si>
    <t>Enter selected items into the library and catalog them for easy reference and retrieval</t>
  </si>
  <si>
    <t>Document and communicate to relevant stakeholders the results and rationale for the recommended solution</t>
  </si>
  <si>
    <t>Review the organization’s business objectives related to quality and process performance</t>
  </si>
  <si>
    <t>Define the organization’s quantitative objectives for quality and process performance</t>
  </si>
  <si>
    <t>Define the priorities of the organization’s objectives for quality and process performance</t>
  </si>
  <si>
    <t>Review, negotiate, and obtain commitment to the organization’s quality and process performance objectives and their priorities from relevant stakeholders</t>
  </si>
  <si>
    <t>Revise the organization’s quantitative objectives for quality and process performance as necessary</t>
  </si>
  <si>
    <t>Establish the criteria to use when selecting subprocesses</t>
  </si>
  <si>
    <t>Select the subprocesses and document the rationale for their selection</t>
  </si>
  <si>
    <t>Establish and maintain traceability between the selected subprocesses, quality and process performance objectives, and business objectives</t>
  </si>
  <si>
    <t>Revise the selection as necessary</t>
  </si>
  <si>
    <t>Select measures that reflect appropriate attributes of the selected processes or subprocesses to provide insight into the organization’s quality and process performance</t>
  </si>
  <si>
    <t>Establish operational definitions for the selected measures</t>
  </si>
  <si>
    <t>Incorporate selected measures into the organization’s set of common measures</t>
  </si>
  <si>
    <t>Revise the set of measures as necessary</t>
  </si>
  <si>
    <t>Collect the selected measurements for the selected processes and subprocesses</t>
  </si>
  <si>
    <t>Analyze the collected measures to establish a distribution or range of results that characterize the expected performance of selected processes or subprocesses when used on a project</t>
  </si>
  <si>
    <t>Establish and maintain the process performance baselines from collected measurements and analyses</t>
  </si>
  <si>
    <t>Review and get agreement with relevant stakeholders about the process performance baselines</t>
  </si>
  <si>
    <t>Make the process performance information available across the organization in the measurement repository</t>
  </si>
  <si>
    <t>Compare the process performance baselines to associated quality and process performance objectives to determine if those quality and process performance objectives are being achieved</t>
  </si>
  <si>
    <t>Revise the process performance baselines as necessary</t>
  </si>
  <si>
    <t>Establish process performance models based on the organization’s set of standard processes and process performance baselines</t>
  </si>
  <si>
    <t>Calibrate process performance models based on the past results and current needs</t>
  </si>
  <si>
    <t>Review process performance models and get agreement with relevant stakeholders</t>
  </si>
  <si>
    <t>Support the projects’ use of process performance models</t>
  </si>
  <si>
    <t>Revise process performance models as necessary</t>
  </si>
  <si>
    <t>Review the organization's objectives for quality and process performance</t>
  </si>
  <si>
    <t>Identify the quality and process performance needs and priorities of the customer, suppliers, end users, and other relevant stakeholders</t>
  </si>
  <si>
    <t>Define and document measurable quality and process performance objectives for the project</t>
  </si>
  <si>
    <t>Derive interim objectives to monitor progress toward achieving the project’s objectives</t>
  </si>
  <si>
    <t>Determine the risk of not achieving the project’s quality and process performance objectives</t>
  </si>
  <si>
    <t>Resolve conflicts among the project’s quality and process performance objectives (e.g., if one objective cannot be achieved without compromising another)</t>
  </si>
  <si>
    <t>Establish traceability to the project’s quality and process performance objectives from their sources</t>
  </si>
  <si>
    <t>Define and negotiate quality and process performance objectives for suppliers</t>
  </si>
  <si>
    <t>Revise the project’s quality and process performance objectives as necessary</t>
  </si>
  <si>
    <t>Establish the criteria to use in evaluating process alternatives for the project</t>
  </si>
  <si>
    <t>Identify alternative processes and subprocesses for the project</t>
  </si>
  <si>
    <t>Analyze the interaction of alternative subprocesses to understand relationships among the subprocesses, including their attributes</t>
  </si>
  <si>
    <t>Evaluate alternative subprocesses against the criteria</t>
  </si>
  <si>
    <t>Select the alternative subprocesses that best meet the criteria</t>
  </si>
  <si>
    <t>Evaluate the risk of not achieving the project’s quality and process performance objectives</t>
  </si>
  <si>
    <t>Analyze how subprocesses, their attributes, other factors, and project performance results relate to each other</t>
  </si>
  <si>
    <t>Identify criteria to be used in selecting subprocesses that are key contributors to achieving the project’s quality and process performance objectives</t>
  </si>
  <si>
    <t>Select subprocesses using the identified criteria</t>
  </si>
  <si>
    <t>Identify product and process attributes to be monitored</t>
  </si>
  <si>
    <t>Identify common measures from the organizational process assets that support quantitative management</t>
  </si>
  <si>
    <t>Identify additional measures that may be needed to cover critical product and process attributes of the selected subprocesses</t>
  </si>
  <si>
    <t>Identify the measures to be used in managing subprocesses</t>
  </si>
  <si>
    <t>Specify the operational definitions of measures, their collection points in subprocesses, and how the integrity of measures will be determined</t>
  </si>
  <si>
    <t>Analyze the relationship of identified measures to the project quality and process performance objectives and derive subprocess quality and process performance objectives that state targets (e.g., thresholds, ranges) to be met for each measured attribute of each selected subprocess</t>
  </si>
  <si>
    <t>Identify the statistical and other quantitative techniques to be used in quantitative management</t>
  </si>
  <si>
    <t>Determine what process performance baselines and models may be needed to support identified analyses</t>
  </si>
  <si>
    <t>Instrument the organizational or project support environment to support collection, derivation, and analysis of measures</t>
  </si>
  <si>
    <t>Revise measures and statistical analysis techniques as necessary</t>
  </si>
  <si>
    <t>Collect data, as defined by the selected measures, on the subprocesses as they execute</t>
  </si>
  <si>
    <t>Monitor the variation and stability of the selected subprocesses and address deficiencies</t>
  </si>
  <si>
    <t>Monitor the capability and performance of the selected subprocesses and address deficiencies</t>
  </si>
  <si>
    <t>Periodically review the performance of subprocesses</t>
  </si>
  <si>
    <t>Monitor and analyze suppliers’ progress toward achieving their quality and process performance objectives</t>
  </si>
  <si>
    <t>Periodically review and analyze actual results achieved against established interim objectives</t>
  </si>
  <si>
    <t>Use process performance models calibrated with project data to assess progress toward achieving the project’s quality and process performance objectives</t>
  </si>
  <si>
    <t>Identify and manage risks associated with achieving the project’s quality and process performance objectives</t>
  </si>
  <si>
    <t>Determine and implement actions needed to address deficiencies in achieving the project’s quality and process performance objectives</t>
  </si>
  <si>
    <t>Perform root cause analysis, as appropriate, to diagnose process performance deficiencies</t>
  </si>
  <si>
    <t>Identify and analyze potential actions</t>
  </si>
  <si>
    <t>Implement selected actions</t>
  </si>
  <si>
    <t>Assess the impact of the actions on subprocess performance</t>
  </si>
  <si>
    <t>Evaluate business objectives periodically to ensure they are aligned with business strategies</t>
  </si>
  <si>
    <t>Compare business objectives with actual process performance results to ensure they are realistic</t>
  </si>
  <si>
    <t>Prioritize business objectives based on documented criteria, such as the ability to win new business, retain existing clients, or accomplish other key business strategies</t>
  </si>
  <si>
    <t>Maintain quality and process performance objectives to address changes in business objectives</t>
  </si>
  <si>
    <t>Revise process performance measures to align with quality and process performance objectives</t>
  </si>
  <si>
    <t>Periodically compare quality and process performance objectives to current process performance baselines to evaluate the ability of the organization to meet its business objectives</t>
  </si>
  <si>
    <t>Identify shortfalls where the actual process performance is not satisfying the business objectives</t>
  </si>
  <si>
    <t>Identify and analyze risks associated with not meeting business objectives</t>
  </si>
  <si>
    <t>Report results of the process performance and risk analyses to organizational leadership</t>
  </si>
  <si>
    <t>Document the rationale for the potential improvement areas, including references to applicable business objectives and process performance data</t>
  </si>
  <si>
    <t>Document anticipated costs and benefits associated with addressing potential improvement areas</t>
  </si>
  <si>
    <t>Communicate the set of potential improvement areas for further evaluation, prioritization, and use</t>
  </si>
  <si>
    <t>Elicit suggested improvements</t>
  </si>
  <si>
    <t>Identify suggested improvements as incremental or innovative</t>
  </si>
  <si>
    <t>Investigate innovative improvements that may improve the organization's processes and technologies</t>
  </si>
  <si>
    <t>Analyze the costs and benefits of suggested improvements</t>
  </si>
  <si>
    <t>Identify potential barriers and risks to deploying each suggested improvement</t>
  </si>
  <si>
    <t>Estimate the cost, effort, and schedule required for implementing, verifying, and deploying each suggested improvement</t>
  </si>
  <si>
    <t>Select suggested improvements for validation and possible implementation and deployment based on the evaluations</t>
  </si>
  <si>
    <t>Document the evaluation results of each selected improvement suggestion in an improvement proposal</t>
  </si>
  <si>
    <t>Determine the detailed changes needed to implement the improvement and document them in the improvement proposal</t>
  </si>
  <si>
    <t>Determine the validation method that will be used before broad-scale deployment of the change and document it in the improvement proposal</t>
  </si>
  <si>
    <t>Document results of the selection process</t>
  </si>
  <si>
    <t>Plan the validation</t>
  </si>
  <si>
    <t>Review and get relevant stakeholder agreement on validation plans</t>
  </si>
  <si>
    <t>Consult with and assist those who perform the validation</t>
  </si>
  <si>
    <t>Create a trial implementation, in accordance with the validation plan, for selected improvements to be piloted</t>
  </si>
  <si>
    <t>Perform each validation in an environment that is similar to the environment present in a broad scale deployment</t>
  </si>
  <si>
    <t>Track validation against validation plans</t>
  </si>
  <si>
    <t>Review and document the results of validation</t>
  </si>
  <si>
    <t>Prioritize improvements for deployment</t>
  </si>
  <si>
    <t>Select improvements to be deployed</t>
  </si>
  <si>
    <t>Determine how to deploy each improvement</t>
  </si>
  <si>
    <t>Review any changes needed to implement the improvements</t>
  </si>
  <si>
    <t>Update the organizational process assets</t>
  </si>
  <si>
    <t>Determine how each improvement should be adjusted for deployment</t>
  </si>
  <si>
    <t>Identify strategies that address the potential barriers to deploying each improvement that were defined in the improvement proposals</t>
  </si>
  <si>
    <t>Identify the target project population for deployment of the improvement</t>
  </si>
  <si>
    <t>Establish measures and objectives for determining the value of each improvement with respect to the organization’s quality and process performance objectives</t>
  </si>
  <si>
    <t>Document the plans for deploying selected improvements</t>
  </si>
  <si>
    <t>Confirm the completeness, correctness, and consistency of items in the configuration management system</t>
  </si>
  <si>
    <t>Confirm compliance with applicable configuration management standards and procedures</t>
  </si>
  <si>
    <t>Track action items from the audit to closure</t>
  </si>
  <si>
    <t>Translate stakeholder needs, expectations, constraints, and interfaces into documented customer requirements</t>
  </si>
  <si>
    <t>Establish and maintain a prioritization of customer functional and quality attribute requirements</t>
  </si>
  <si>
    <t>Define constraints for verification and validation</t>
  </si>
  <si>
    <t>Develop requirements in technical terms necessary for product and product component design</t>
  </si>
  <si>
    <t>Derive requirements that result from design decisions</t>
  </si>
  <si>
    <t>Develop architectural requirements capturing critical quality attributes and quality attribute measures necessary for establishing the product architecture and design</t>
  </si>
  <si>
    <t>Establish and maintain relationships between requirements for consideration during change management and requirements allocation</t>
  </si>
  <si>
    <t>Allocate requirements to functions</t>
  </si>
  <si>
    <t>Allocate requirements to product components and the architecture</t>
  </si>
  <si>
    <t>Allocate design constraints to product components and the architecture</t>
  </si>
  <si>
    <t>Allocate requirements to delivery increments</t>
  </si>
  <si>
    <t>Document relationships among allocated requirements</t>
  </si>
  <si>
    <t>Identify interfaces both external to the product and internal to the product (e.g., between functional partitions or objects)</t>
  </si>
  <si>
    <t>Develop the requirements for the identified interfaces</t>
  </si>
  <si>
    <t>Develop operational concepts and scenarios that include operations, installation, development, maintenance, support, and disposal as appropriate</t>
  </si>
  <si>
    <t>Define the environment in which the product or product component will operate, including boundaries and constraints</t>
  </si>
  <si>
    <t>Review operational concepts and scenarios to refine and discover requirements</t>
  </si>
  <si>
    <t>Develop a detailed operational concept, as products and product components are selected, that defines the interaction of the product, the end user, and the environment, and that satisfies the operational, maintenance, support, and disposal needs</t>
  </si>
  <si>
    <t>Periodically review data management activities against their description in the project plan</t>
  </si>
  <si>
    <t>Identify and document significant issues and their impacts</t>
  </si>
  <si>
    <t>Document results of data management activity reviews</t>
  </si>
  <si>
    <t>Periodically review the status of stakeholder involvement</t>
  </si>
  <si>
    <t>1. Lists of criteria for distinguishing appropriate requirements providers
2. Criteria for evaluation and acceptance of requirements
3. Results of analyses against criteria
4. A set of approved requirements</t>
  </si>
  <si>
    <t>Conduct causal analysis with those who are responsible for performing the task</t>
  </si>
  <si>
    <t>Look for similar causes that may exist in other processes and work products and take action as appropriate</t>
  </si>
  <si>
    <t>Control changes to configuration items throughout the life of the product or service</t>
  </si>
  <si>
    <t>Obtain appropriate authorization before changed configuration items are entered into the configuration management system</t>
  </si>
  <si>
    <t>Check in and check out configuration items in the configuration management system for incorporation of changes in a manner that maintains the correctness and integrity of configuration items</t>
  </si>
  <si>
    <t>Select a lifecycle model from the ones available in organizational process assets</t>
  </si>
  <si>
    <t>Identify potential improvement areas based on the analysis of process performance shortfalls</t>
  </si>
  <si>
    <t>Adjust the project plan to reconcile available and estimated resources</t>
  </si>
  <si>
    <t>Establish and maintain the strategy to be used for risk management</t>
  </si>
  <si>
    <t>Determine type of acquisition for each product or product component to be acquired</t>
  </si>
  <si>
    <t>Identify re-usable solution components or applicable architecture patterns</t>
  </si>
  <si>
    <t>Perform validation on selected products and product components</t>
  </si>
  <si>
    <t>Identify needed support and negotiate commitments with relevant stakeholders</t>
  </si>
  <si>
    <t>Identify, document, and track action items to closure</t>
  </si>
  <si>
    <t>Categorize and prioritize change requests</t>
  </si>
  <si>
    <t>Maintain a repository for interface data accessible to project participants</t>
  </si>
  <si>
    <t>Identify work products for verification</t>
  </si>
  <si>
    <t>Ensure that the work product satisfies the peer review entry criteria prior to distribution</t>
  </si>
  <si>
    <t>Revise the descriptions of lifecycle models as necessary</t>
  </si>
  <si>
    <t>Determine the organization’s needs for storing, retrieving, and analyzing measurements</t>
  </si>
  <si>
    <t>Establish and maintain empowerment mechanisms to enable timely decision making</t>
  </si>
  <si>
    <t>Revise the plan and commitments as necessary</t>
  </si>
  <si>
    <t>Incorporate plans for performing peer reviews on work products of the project’s defined process</t>
  </si>
  <si>
    <t>Incorporate the training needed to perform the project’s defined process in the project’s training plans</t>
  </si>
  <si>
    <t>Document the results of the evaluation</t>
  </si>
  <si>
    <t>Gather relevant data</t>
  </si>
  <si>
    <t>Engage relevant stakeholders using methods for eliciting needs, expectations, constraints, and external interfaces</t>
  </si>
  <si>
    <t>1. Data to be used in the initial analysis
2. Initial analysis results data
3. Outcomes selected for further analysis</t>
  </si>
  <si>
    <t>1. Root cause analysis results
2. Action proposal</t>
  </si>
  <si>
    <t>1. Action proposals selected for implementation
2. Action plans</t>
  </si>
  <si>
    <t>1. Causal analysis and resolution records
2. Organizational improvement proposals</t>
  </si>
  <si>
    <t>1. Analysis of process performance and change in process performance</t>
  </si>
  <si>
    <t>1. Identified configuration items</t>
  </si>
  <si>
    <t>1. Configuration management system with controlled work products
2. Configuration management system access control procedures
3. Change request database</t>
  </si>
  <si>
    <t>1. Baselines
2. Description of baselines</t>
  </si>
  <si>
    <t>1. Change requests</t>
  </si>
  <si>
    <t>1. Revision history of configuration items
2. Archives of baselines</t>
  </si>
  <si>
    <t>1. Revision history of configuration items
2. Change log
3. Change request records
4. Status of configuration items
5. Differences between baselines</t>
  </si>
  <si>
    <t>1. Configuration audit results
2. Action items</t>
  </si>
  <si>
    <t>1. Guidelines for when to apply a formal evaluation process</t>
  </si>
  <si>
    <t>1. Documented evaluation criteria
2. Rankings of criteria importance</t>
  </si>
  <si>
    <t>1. Identified alternatives</t>
  </si>
  <si>
    <t>1. Selected evaluation methods</t>
  </si>
  <si>
    <t>1. Evaluation results</t>
  </si>
  <si>
    <t>1. Recommended solutions to address significant issues</t>
  </si>
  <si>
    <t>1. The project’s defined process</t>
  </si>
  <si>
    <t>1. Project estimates
2. Project plans</t>
  </si>
  <si>
    <t>1. Equipment and tools for the project
2. Installation, operation, and maintenance manuals for the project work environment
3. User surveys and results
4. Use, performance, and maintenance records
5. Support services for the project’s work environment Subpractices</t>
  </si>
  <si>
    <t>1. Integrated plans</t>
  </si>
  <si>
    <t>1. Work products created by performing the project’s defined process
2. Collected measures (i.e., actuals) and status records or reports
3. Revised requirements, plans, and commitments
4. Integrated plans</t>
  </si>
  <si>
    <t>1. Documented shared vision
2. List of members assigned to each team
3. Team charters
4. Periodic team status reports</t>
  </si>
  <si>
    <t>1. Proposed improvements to organizational process assets
2. Actual process and product measures collected from the project
3. Documentation (e.g., exemplary process descriptions, plans, training modules, checklists, lessons learned)
4. Process artifacts associated with tailoring and implementing the organization’s set of standard processes on the project</t>
  </si>
  <si>
    <t>1. Agendas and schedules for collaborative activities
2. Recommendations for resolving relevant stakeholder issues
3. Documented issues (e.g., issues with stakeholder requirements, product and product component requirements, product architecture, product design)</t>
  </si>
  <si>
    <t>1. Defects, issues, and action items resulting from reviews with relevant stakeholders
2. Critical dependencies
3. Commitments to address critical dependencies
4. Status of critical dependencies</t>
  </si>
  <si>
    <t>1. Relevant stakeholder coordination issues
2. Status of relevant stakeholder coordination issues</t>
  </si>
  <si>
    <t>1. Measurement objectives</t>
  </si>
  <si>
    <t>1. Specifications of base and derived measures</t>
  </si>
  <si>
    <t>1. Data collection and storage procedures
2. Data collection tools</t>
  </si>
  <si>
    <t>1. Analysis specifications and procedures
2. Data analysis tools</t>
  </si>
  <si>
    <t>1. Base and derived measurement data sets
2. Results of data integrity tests</t>
  </si>
  <si>
    <t>1. Analysis results and draft reports</t>
  </si>
  <si>
    <t>1. Stored data inventory</t>
  </si>
  <si>
    <t>1. Delivered reports and related analysis results
2. Contextual information or guidance to help interpret analysis results</t>
  </si>
  <si>
    <t>1. Organization’s set of standard processes</t>
  </si>
  <si>
    <t>1. Descriptions of lifecycle models</t>
  </si>
  <si>
    <t>1. Tailoring guidelines for the organization’s set of standard processes</t>
  </si>
  <si>
    <t>1. Definition of the common set of product and process measures for the organization’s set of standard processes
2. Design of the organization’s measurement repository
3. Organization’s measurement repository (i.e., the repository structure, support environment)
4. Organization’s measurement data</t>
  </si>
  <si>
    <t>1. Design of the organization’s process asset library
2. The organization’s process asset library
3. Selected items to be included in the organization’s process asset library
4. The catalog of items in the organization’s process asset library</t>
  </si>
  <si>
    <t>1. Work environment standards</t>
  </si>
  <si>
    <t>1. Rules and guidelines for structuring and forming teams
2. Operating rules for teams</t>
  </si>
  <si>
    <t>1. The organization’s process needs and objectives</t>
  </si>
  <si>
    <t>1. Plans for the organization’s process appraisals
2. Appraisal findings that address strengths and weaknesses of the organization’s processes
3. Improvement recommendations for the organization’s processes</t>
  </si>
  <si>
    <t>1. Analysis of candidate process improvements
2. Identification of improvements for the organization’s processes</t>
  </si>
  <si>
    <t>1. The organization’s approved process action plans</t>
  </si>
  <si>
    <t>1. Commitments among process action teams
2. Status and results of implementing process action plans
3. Plans for pilots</t>
  </si>
  <si>
    <t>1. Plans for deploying organizational process assets and changes to them across the organization
2. Training materials for deploying organizational process assets and changes to them
3. Documentation of changes to organizational process assets
4. Support materials for deploying organizational process assets and changes to them</t>
  </si>
  <si>
    <t>1. The organization’s list of projects and the status of process deployment on each (i.e., existing and planned projects)
2. Guidelines for deploying the organization’s set of standard processes on new projects
3. Records of tailoring and implementing the organization’s set of standard processes</t>
  </si>
  <si>
    <t>1. Results of monitoring process implementation on projects
2. Status and results of process compliance audits
3. Results of reviewing selected process artifacts created as part of process tailoring and implementation</t>
  </si>
  <si>
    <t>1. Process improvement proposals
2. Process lessons learned
3. Measurements of organizational process assets
4. Improvement recommendations for organizational process assets
5. Records of the organization’s process improvement activities
6. Information on organizational process assets and improvements to them</t>
  </si>
  <si>
    <t>1. Revised business objectives
2. Revised quality and process performance objectives
3. Senior management approval of revised business objectives and quality and process performance objectives
4. Communication of all revised objectives
5. Updated process performance measures</t>
  </si>
  <si>
    <t>1. Analysis of current capability vs. business objectives
2. Process performance shortfalls
3. Risks associated with meeting business objectives</t>
  </si>
  <si>
    <t>1. Potential areas for improvement</t>
  </si>
  <si>
    <t>1. Suggested incremental improvements
2. Suggested innovative improvements</t>
  </si>
  <si>
    <t>1. Suggested improvement proposals
2. Selected improvements to be validated</t>
  </si>
  <si>
    <t>1. Validation plans
2. Validation evaluation reports
3. Documented lessons learned from validation</t>
  </si>
  <si>
    <t>1. Improvements selected for deployment
2. Updated process documentation and training</t>
  </si>
  <si>
    <t>1. Deployment plans for selected improvements</t>
  </si>
  <si>
    <t>1. Updated training materials (to reflect deployed improvements)
2. Documented results of improvement deployment activities
3. Revised improvement measures, objectives, priorities, and deployment plans</t>
  </si>
  <si>
    <t>1. Documented measures of the effects resulting from deployed improvements</t>
  </si>
  <si>
    <t>1. Organization’s quality and process performance objectives</t>
  </si>
  <si>
    <t>1. List of processes or subprocesses identified for process performance analyses with rationale for their selection including traceability to business objectives</t>
  </si>
  <si>
    <t>1. Definitions of selected measures of process performance with rationale for their selection including traceability to selected processes or subprocesses</t>
  </si>
  <si>
    <t>1. Analysis of process performance data
2. Baseline data on the organization’s process performance</t>
  </si>
  <si>
    <t>1. Process performance models</t>
  </si>
  <si>
    <t>1. Training needs
2. Assessment analysis</t>
  </si>
  <si>
    <t>1. Common project and support group training needs
2. Training commitments</t>
  </si>
  <si>
    <t>1. Organizational training tactical plan</t>
  </si>
  <si>
    <t>1. Training materials and supporting artifacts</t>
  </si>
  <si>
    <t>1. Delivered training course</t>
  </si>
  <si>
    <t>1. Training records
2. Training updates to the organizational repository</t>
  </si>
  <si>
    <t>1. Training effectiveness surveys
2. Training program performance assessments
3. Instructor evaluation forms
4. Training examinations</t>
  </si>
  <si>
    <t>1. Product integration strategy
2. Rationale for selecting or rejecting alternative product integration strategies</t>
  </si>
  <si>
    <t>1. Verified environment for product integration
2. Support documentation for the product integration environment</t>
  </si>
  <si>
    <t>1. Product integration procedures
2. Product integration criteria</t>
  </si>
  <si>
    <t>1. Categories of interfaces
2. List of interfaces per category
3. Mapping of the interfaces to the product components and the product integration environment</t>
  </si>
  <si>
    <t>1. Table of relationships among the product components and the external environment (e.g., main power supply, fastening product, computer bus system)
2. Table of relationships among the different product components
3. List of agreed-to interfaces defined for each pair of product components, when applicable
4. Reports from the interface control working group meetings
5. Action items for updating interfaces
6. Application program interface (API)
7. Updated interface description or agreement</t>
  </si>
  <si>
    <t>1. Acceptance documents for the received product components
2. Delivery receipts
3. Checked packing lists
4. Exception reports
5. Waivers</t>
  </si>
  <si>
    <t>1. Assembled product or product components</t>
  </si>
  <si>
    <t>1. Exception reports
2. Interface evaluation reports
3. Product integration summary reports</t>
  </si>
  <si>
    <t>1. Packaged product or product components
2. Delivery documentation</t>
  </si>
  <si>
    <t>1. Records of project performance
2. Records of significant deviations
3. Cost performance reports</t>
  </si>
  <si>
    <t>1. Records of commitment reviews</t>
  </si>
  <si>
    <t>1. Records of project risk monitoring</t>
  </si>
  <si>
    <t>1. Records of data management</t>
  </si>
  <si>
    <t>1. Records of stakeholder involvement</t>
  </si>
  <si>
    <t>1. Documented project review results</t>
  </si>
  <si>
    <t>1. Documented milestone review results</t>
  </si>
  <si>
    <t>1. List of issues requiring corrective actions</t>
  </si>
  <si>
    <t>1. Corrective action plans</t>
  </si>
  <si>
    <t>1. Corrective action results</t>
  </si>
  <si>
    <t>1. Task descriptions
2. Work package descriptions
3. WBS</t>
  </si>
  <si>
    <t>1. Size and complexity of tasks and work products
2. Estimating models
3. Attribute estimates
4. Technical approach</t>
  </si>
  <si>
    <t>1. Project lifecycle phases</t>
  </si>
  <si>
    <t>1. Estimation rationale
2. Project effort estimates
3. Project cost estimates</t>
  </si>
  <si>
    <t>1. Project schedules
2. Schedule dependencies
3. Project budget</t>
  </si>
  <si>
    <t>1. Identified risks
2. Risk impacts and probability of occurrence
3. Risk priorities</t>
  </si>
  <si>
    <t>1. Data management plan
2. Master list of managed data
3. Data content and format description
4. Lists of data requirements for acquirers and suppliers
5. Privacy requirements
6. Security requirements
7. Security procedures
8. Mechanisms for data retrieval, reproduction, and distribution
9. Schedule for the collection of project data
10. List of project data to be collected</t>
  </si>
  <si>
    <t>1. Work packages
2. WBS task dictionary
3. Staffing requirements based on project size and scope
4. Critical facilities and equipment list
5. Process and workflow definitions and diagrams
6. Project administration requirements list
7. Status reports</t>
  </si>
  <si>
    <t>1. Inventory of skill needs
2. Staffing and new hire plans
3. Databases (e.g., skills, training)
4. Training plans</t>
  </si>
  <si>
    <t>1. Stakeholder involvement plan</t>
  </si>
  <si>
    <t>1. Overall project plan</t>
  </si>
  <si>
    <t>1. Record of the reviews of plans that affect the project</t>
  </si>
  <si>
    <t>1. Revised methods and corresponding estimating parameters (e.g., better tools, the use of off-the-shelf components)
2. Renegotiated budgets
3. Revised schedules
4. Revised requirements list
5. Renegotiated stakeholder agreements</t>
  </si>
  <si>
    <t>1. Documented requests for commitments
2. Documented commitments</t>
  </si>
  <si>
    <t>1. Evaluation reports
2. Noncompliance reports
3. Corrective actions</t>
  </si>
  <si>
    <t>1. Corrective action reports
2. Evaluation reports
3. Quality trends</t>
  </si>
  <si>
    <t>1. Evaluation logs
2. Quality assurance reports
3. Status reports of corrective actions
4. Reports of quality trends</t>
  </si>
  <si>
    <t>1. The project’s quality and process performance objectives
2. Assessment of the risk of not achieving the project’s objectives</t>
  </si>
  <si>
    <t>1. Criteria used to evaluate alternatives for the project
2. Alternative subprocesses
3. Subprocesses to be included in the project’s defined process
4. Assessment of risk of not achieving the project’s objectives</t>
  </si>
  <si>
    <t>1. Criteria used to select subprocesses that are key contributors to achieving the project’s objectives
2. Selected subprocesses
3. Attributes of selected subprocesses that help in predicting future project performance</t>
  </si>
  <si>
    <t>1. Definitions of measures and analytic techniques to be used in quantitative management
2. Traceability of measures back to the project’s quality and process performance objectives
3. Quality and process performance objectives for selected subprocesses and their attributes
4. Process performance baselines and models for use by the project</t>
  </si>
  <si>
    <t>1. Natural bounds of process performance for each selected subprocess attribute
2. The actions needed to address deficiencies in the process stability or capability of each selected subprocess</t>
  </si>
  <si>
    <t>1. Predictions of results to be achieved relative to the project’s quality and process performance objectives
2. Graphical displays and data tabulations for other subprocesses, which support quantitative management
3. Assessment of risks of not achieving the project’s quality and process performance objectives
4. Actions needed to address deficiencies in achieving project objectives</t>
  </si>
  <si>
    <t>1. Subprocess and project performance measurements and analyses (including statistical analyses) recorded in the organization’s measurement repository
2. Graphical displays of data used to understand subprocess and project performance and performance trends
3. Identified root causes and potential actions to take</t>
  </si>
  <si>
    <t>1. Results of requirements elicitation activities</t>
  </si>
  <si>
    <t>1. Prioritized customer requirements
2. Customer constraints on the conduct of verification
3. Customer constraints on the conduct of validation</t>
  </si>
  <si>
    <t>1. Derived requirements
2. Product requirements
3. Product component requirements
4. Architectural requirements, which specify or constrain the relationships among product components</t>
  </si>
  <si>
    <t>1. Requirement allocation sheets
2. Provisional requirement allocations
3. Design constraints
4. Derived requirements
5. Relationships among derived requirements</t>
  </si>
  <si>
    <t>1. Interface requirements</t>
  </si>
  <si>
    <t>1. Operational concept
2. Product or product component development, installation, operational, maintenance, and support concepts
3. Disposal concepts
4. Use cases
5. Timeline scenarios
6. New requirements</t>
  </si>
  <si>
    <t>1. Definition of required functionality and quality attributes
2. Functional architecture
3. Activity diagrams and use cases
4. Object oriented analysis with services or methods identified
5. Architecturally significant quality attribute requirements</t>
  </si>
  <si>
    <t>1. Requirements defects reports
2. Proposed requirements changes to resolve defects
3. Key requirements
4. Technical performance measures</t>
  </si>
  <si>
    <t>1. Assessment of risks related to requirements</t>
  </si>
  <si>
    <t>1. Record of analysis methods and results</t>
  </si>
  <si>
    <t>1. Requirements impact assessments
2. Documented commitments to requirements and requirements changes</t>
  </si>
  <si>
    <t>1. Requirements change requests
2. Requirements change impact reports
3. Requirements status
4. Requirements database</t>
  </si>
  <si>
    <t>1. Requirements traceability matrix
2. Requirements tracking system</t>
  </si>
  <si>
    <t>1. Documentation of inconsistencies between requirements and project plans and work products, including sources and conditions
2. Corrective actions</t>
  </si>
  <si>
    <t>1. Risk source lists (external and internal)
2. Risk categories list</t>
  </si>
  <si>
    <t>1. Risk evaluation, categorization, and prioritization criteria
2. Risk management requirements (e.g., control and approval levels, reassessment intervals)</t>
  </si>
  <si>
    <t>1. Project risk management strategy</t>
  </si>
  <si>
    <t>1. List of identified risks, including the context, conditions, and consequences of risk occurrence</t>
  </si>
  <si>
    <t>1. List of risks and their assigned priority</t>
  </si>
  <si>
    <t>1. Documented handling options for each identified risk
2. Risk mitigation plans
3. Contingency plans
4. List of those who are responsible for tracking and addressing each risk</t>
  </si>
  <si>
    <t>1. Updated lists of risk status
2. Updated assessments of risk likelihood, consequence, and thresholds
3. Updated list of risk handling options
4. Updated list of actions taken to handle risks
5. Risk mitigation plans of risk handling options</t>
  </si>
  <si>
    <t>1. List of the acquisition types that will be used for all products and product components to be acquired</t>
  </si>
  <si>
    <t>1. Statements of work
2. Contracts
3. Memoranda of agreement
4. Licensing agreement</t>
  </si>
  <si>
    <t>1. Supplier progress reports and performance measures
2. Supplier review materials and reports
3. Action items tracked to closure
4. Product and documentation deliveries</t>
  </si>
  <si>
    <t>1. Acceptance procedures
2. Acceptance reviews or test results
3. Discrepancy reports or corrective action plans</t>
  </si>
  <si>
    <t>1. Transition plans
2. Training reports
3. Support and maintenance reports</t>
  </si>
  <si>
    <t>1. Alternative solution screening criteria
2. Evaluation reports of new technologies
3. Alternative solutions
4. Selection criteria for final selection
5. Evaluation reports of COTS products</t>
  </si>
  <si>
    <t>1. Product component selection decisions and rationale
2. Documented relationships between requirements and product components
3. Documented solutions, evaluations, and rationale</t>
  </si>
  <si>
    <t>1. Product architecture
2. Product component design</t>
  </si>
  <si>
    <t>1. Technical data package</t>
  </si>
  <si>
    <t>1. Interface design specifications
2. Interface control documents
3. Interface specification criteria
4. Rationale for selected interface design</t>
  </si>
  <si>
    <t>1. Criteria for design and product component reuse
2. Make-or-buy analyses
3. Guidelines for choosing COTS product components</t>
  </si>
  <si>
    <t>1. Implemented design</t>
  </si>
  <si>
    <t>1. End-user training materials
2. User's manual
3. Operator's manual
4. Maintenance manual
5. Online help</t>
  </si>
  <si>
    <t>1. Lists of products and product components selected for validation
2. Validation methods for each product or product component
3. Requirements for performing validation for each product or product component
4. Validation constraints for each product or product component</t>
  </si>
  <si>
    <t>1. Validation environment</t>
  </si>
  <si>
    <t>1. Validation procedures
2. Validation criteria
3. Test and evaluation procedures for maintenance, training, and support</t>
  </si>
  <si>
    <t>1. Validation reports
2. Validation results
3. Validation cross reference matrix
4. As-run procedures log
5. Operational demonstrations</t>
  </si>
  <si>
    <t>1. Validation deficiency reports
2. Validation issues
3. Procedure change request</t>
  </si>
  <si>
    <t>1. Lists of work products selected for verification
2. Verification methods for each selected work product</t>
  </si>
  <si>
    <t>1. Verification environment</t>
  </si>
  <si>
    <t>1. Verification procedures
2. Verification criteria</t>
  </si>
  <si>
    <t>1. Peer review schedule
2. Peer review checklist
3. Entry and exit criteria for work products
4. Criteria for requiring another peer review
5. Peer review training material
6. Selected work products to be reviewed</t>
  </si>
  <si>
    <t>1. Peer review results
2. Peer review issues
3. Peer review data</t>
  </si>
  <si>
    <t>1. Peer review data
2. Peer review action items</t>
  </si>
  <si>
    <t>1. Verification results
2. Verification reports
3. Demonstrations
4. As-run procedures log</t>
  </si>
  <si>
    <t>1. Analysis report (e.g., statistics on performance, causal analysis of nonconformances, comparison of the behavior between the real product and models, trends)
2. Trouble reports
3. Change requests for verification methods, criteria, and the environment</t>
  </si>
  <si>
    <t>1. Portfolio Planning
2. Solution Planning
3. Program Planning
4. Sprint Planning</t>
  </si>
  <si>
    <t>1. Lean Portfolio Management
2. Solution Management
3. Product Management</t>
  </si>
  <si>
    <t>1. Portfolio Backlog
2. Solution Backlog
3. Program Backlog
4. Team Backlog</t>
  </si>
  <si>
    <t>1. Pre &amp; Post Solution PI Planning
2. PI Planning
3. Sprint Planning</t>
  </si>
  <si>
    <t>1. Pre &amp; Post Solution PI Planning
2. PI Planning</t>
  </si>
  <si>
    <t>1. Solution Demo
2. System Demo
3. Sprint Demo</t>
  </si>
  <si>
    <t>1. Solution Inspect &amp; Adapt
2. Program Inspect &amp; Adapt
3. Sprint Retrospective</t>
  </si>
  <si>
    <t>1. Solution Demo
2. System Demo</t>
  </si>
  <si>
    <t>1. Pre &amp; Post Solution PI Planning
2. PI Planning
3. Sprint Planning
4. DevOps</t>
  </si>
  <si>
    <t>1. Solution Demo
2. System Demo
3. Sprint Demo
4. DevOps</t>
  </si>
  <si>
    <t>1. Portfolio Backlog
2. Solution Backlog
3. Program Backlog
4. Team Backlog
5. DevOps</t>
  </si>
  <si>
    <t>1. Solution Inspect &amp; Adapt
2. Program Inspect &amp; Adapt
3. Sprint Retrospective
4. DevOps</t>
  </si>
  <si>
    <t>1. Solution Intent</t>
  </si>
  <si>
    <t>1. Solution Train
2. Program Increment
3. Sprint</t>
  </si>
  <si>
    <t>1. Solution Intent
2. Pre &amp; Post Solution PI Planning
3. PI Planning</t>
  </si>
  <si>
    <t>1. Solution Intent
2. Pre &amp; Post Solution PI Planning
3. PI Planning
4. DevOps</t>
  </si>
  <si>
    <t>1. Continuous Delivery Pipeline
2. Continuous Exploration
3. Continuous Integration
4. Continuous Deployment
5. Release on Demand</t>
  </si>
  <si>
    <t>1. Test Driven Development
2. Continuous Integration
3. Behavior Driven Development
4. Continuous Delivery
5. Development Operations</t>
  </si>
  <si>
    <t>1. Lean-Agile Leaders
2. Core Values
3. Lean-Agile Mindset
4. SAFe Principles
5. Implementation Roadmap
6. SAFe Program Consultant</t>
  </si>
  <si>
    <t>1. Decentralized Decision Making
2. Solution Intent
3. Pre &amp; Post Solution PI Planning
4. PI Planning</t>
  </si>
  <si>
    <t>1. Lean-Agile Leaders
2. Core Values
3. Lean-Agile Mindset
4. SAFe Principles
5. Implementation Roadmap
6. SAFe Program Consultant
7. SAFe Organizational Metrics</t>
  </si>
  <si>
    <t>SAFe Description</t>
  </si>
  <si>
    <t>CON</t>
  </si>
  <si>
    <t>DET</t>
  </si>
  <si>
    <t>MOD</t>
  </si>
  <si>
    <t>IM</t>
  </si>
  <si>
    <t>USE</t>
  </si>
  <si>
    <t>REP</t>
  </si>
  <si>
    <t>TOT</t>
  </si>
  <si>
    <t>1. Lean-Agile Leader, Governance, Lean Portfolio Management, Solution Management, Product Management, and Agile Teams analyze process performance</t>
  </si>
  <si>
    <t>1. Lean-Agile Leader, Governance, Lean Portfolio Management, Solution Management, Product Management, and Agile Teams select outcomes for analysis</t>
  </si>
  <si>
    <t>1. Lean-Agile Leader, Governance, Lean Portfolio Management, Solution Management, Product Management, and Agile Teams conduct causal analysis and create action proposals</t>
  </si>
  <si>
    <t>1. Lean-Agile Leader, Governance, Lean Portfolio Management, Solution Management, and Product Management Teams select action proposals
2. Pre and Post Solution PI Planning, PI Planning, and Sprint Planning teams Implement action plans</t>
  </si>
  <si>
    <t>1. Lean-Agile Leader, Governance, Lean Portfolio Management, Solution Management, Product Management, and Agile Teams create causal analysis records and submite organizational improvement proposals</t>
  </si>
  <si>
    <t>1. Lean Portfolio Management, Solution Management, and Product Management Teams create criteria for identifying requirements
2. Lean Portfolio Management, Solution Management, and Product Management Teams create set of approved requirements</t>
  </si>
  <si>
    <t>1. Lean Portfolio Management, Solution Management, and Product Management Teams document requirements commitments and approve changes</t>
  </si>
  <si>
    <t>1. Lean Portfolio Management, Solution Management, and Product Management Teams manage requirements changes, impacts, and status in Portfolio, Large Solution, Program, and Team Backlogs</t>
  </si>
  <si>
    <t>1. Lean Portfolio Management, Solution Management, and Product Management Teams maintain requirements traceability in Portfolio, Large Solution, Program, and Team Backlogs</t>
  </si>
  <si>
    <t>1. Lean Portfolio Management, Solution Management, and Product Management Teams ensure requirements consistency in Portfolio, Large Solution, Program, and Team Backlogs</t>
  </si>
  <si>
    <t>1. Pre &amp; Post Solution PI Planning, PI Planning, and Sprint Planning Teams create tasks, work packages, and PI Plans in the form of Features and Stories</t>
  </si>
  <si>
    <t>1. Pre &amp; Post Solution PI Planning, PI Planning, and Sprint Planning Teams estimate size and complexity of Features and Stories using Weighted Shortest Job First</t>
  </si>
  <si>
    <t>1. Pre &amp; Post Solution PI Planning, PI Planning, and Sprint Planning Teams select Program and Team project life cycle phases</t>
  </si>
  <si>
    <t>1. Pre &amp; Post Solution PI Planning, PI Planning, and Sprint Planning Teams estimate project effort and costs with rationale</t>
  </si>
  <si>
    <t>1. Pre &amp; Post Solution PI Planning, PI Planning, and Sprint Planning Teams establish project schedules, depedencies, and budget</t>
  </si>
  <si>
    <t>1. Pre &amp; Post Solution PI Planning, PI Planning, and Sprint Planning Teams identify risks, impacts probabiities, and priorities</t>
  </si>
  <si>
    <t>1. Pre &amp; Post Solution PI Planning, PI Planning, and Sprint Planning Teams create data management plan in form of Portfolio, Solution, Program, and Team Backlogs including master list, content, format, aquirers, suppliers, privacy, security, retrieval, distribution, schedule, and collection</t>
  </si>
  <si>
    <t>1. Pre &amp; Post Solution PI Planning, PI Planning, and Sprint Planning Teams create work pagckages, WBS, staffing requirements, facilities, equipment lists, processes, administrative requirements, and status reports in the form of Solution Pre &amp; Post PI Plans and Program PI Plans</t>
  </si>
  <si>
    <t>1. Pre &amp; Post Solution PI Planning, PI Planning, and Sprint Planning Teams identify skill needs, staffing, skills lists, and training plans in the form of Solution Pre and Post PI Plans and Program PI Plans</t>
  </si>
  <si>
    <t>1. Pre &amp; Post Solution PI Planning, PI Planning, and Sprint Planning Teams create stakeholder involvement plans in the form of PI Plans</t>
  </si>
  <si>
    <t>1. Pre &amp; Post Solution PI Planning, PI Planning, and Sprint Planning Teams in the form of PI Plans</t>
  </si>
  <si>
    <t>1. Pre &amp; Post Solution PI Planning, PI Planning, and Sprint Planning Teams review PI Plans during PI Planning events</t>
  </si>
  <si>
    <t>1. Pre &amp; Post Solution PI Planning, PI Planning, and Sprint Planning Teams obtain PI Plan commitments during PI Planning events</t>
  </si>
  <si>
    <t>1. Pre &amp; Post Solution PI Planning, PI Planning, and Sprint Planning Teams adjust PI Plans during PI Planning events, Inspect and Adapt events, Sprint Retrospectives, and Daily Standups</t>
  </si>
  <si>
    <t>1. Pre &amp; Post Solution PI Planning, PI Planning, and Sprint Planning Teams record project performance in Portfolio, Solution, Program, and Team Backlogs during Solution Demos, System Demos, Inspect &amp; Adapt events, Sprint Demos, and Daily Standups</t>
  </si>
  <si>
    <t>1. Pre &amp; Post Solution PI Planning, PI Planning, and Sprint Planning Teams record commitments in Portfolio, Solution, Program, and Team Backlogs during Solution Demos, System Demos, Inspect &amp; Adapt events, Sprint Demos, and Daily Standups</t>
  </si>
  <si>
    <t>1. Pre &amp; Post Solution PI Planning, PI Planning, and Sprint Planning Teams record record project risk status in Portfolio, Solution, Program, and Team Backlogs during Solution Demos, System Demos, Inspect &amp; Adapt events, Sprint Demos, and Daily Standups</t>
  </si>
  <si>
    <t>1. Pre &amp; Post Solution PI Planning, PI Planning, and Sprint Planning Teams record data management activities in Portfolio, Solution, Program, and Team Backlogs during Solution Demos, System Demos, Inspect &amp; Adapt events, Sprint Demos, and Daily Standups</t>
  </si>
  <si>
    <t>1. Pre &amp; Post Solution PI Planning, PI Planning, and Sprint Planning Teams record stakeholder involvement activities in Portfolio, Solution, Program, and Team Backlogs during Solution Demos, System Demos, Inspect &amp; Adapt events, Sprint Demos, and Daily Standups</t>
  </si>
  <si>
    <t>1. Pre &amp; Post Solution PI Planning, PI Planning, and Sprint Planning Teams record project review results in Portfolio, Solution, Program, and Team Backlogs during Solution Demos, System Demos, Inspect &amp; Adapt events, Sprint Demos, and Daily Standups</t>
  </si>
  <si>
    <t>1. Pre &amp; Post Solution PI Planning, PI Planning, and Sprint Planning Teams record milestone review results in Portfolio, Solution, Program, and Team Backlogs during Solution Demos, System Demos, Inspect &amp; Adapt events, Sprint Demos, and Daily Standups</t>
  </si>
  <si>
    <t>1. Pre &amp; Post Solution PI Planning, PI Planning, and Sprint Planning Teams record record and analyze issues in Portfolio, Solution, Program, and Team Backlogs during Solution Demos, System Demos, Inspect &amp; Adapt events, Sprint Demos, and Daily Standups</t>
  </si>
  <si>
    <t>1. Pre &amp; Post Solution PI Planning, PI Planning, and Sprint Planning Teams develop corrective action plans during Solution Demos, System Demos, Inspect &amp; Adapt events, Sprint Demos, and Daily Standups</t>
  </si>
  <si>
    <t>1. Pre &amp; Post Solution PI Planning, PI Planning, and Sprint Planning Teams monitor and analyze corrective action plans during Solution Demos, System Demos, Inspect &amp; Adapt events, Sprint Demos, and Daily Standups</t>
  </si>
  <si>
    <t>1. Market studies
2. List of candidate suppliers
3. Preferred supplier list
4. Trade study or other record of evaluation criteria, advantages and disadvantages of candidate suppliers, and rationale for selection of suppliers
5. Solicitation materials and requirements</t>
  </si>
  <si>
    <t>1. Pre &amp; Post Solution PI Planning, PI Planning, and Sprint Planning Teams list acquisition requirements in PI plans and Backlogs during Pre &amp; Post PI Planning, PI Planning, and Sprint Planning events</t>
  </si>
  <si>
    <t>1. Pre &amp; Post Solution PI Planning, PI Planning, and Sprint Planning Teams list suppliers in PI plans and Backlogs during Pre &amp; Post PI Planning, PI Planning, and Sprint Planning events</t>
  </si>
  <si>
    <t>1. Pre &amp; Post Solution PI Planning, PI Planning, and Sprint Planning Teams record supplier agreements in PI plans and Backlogs during Pre &amp; Post PI Planning, PI Planning, and Sprint Planning events</t>
  </si>
  <si>
    <t>1. Pre &amp; Post Solution PI Planning, PI Planning, and Sprint Planning Teams monitor and record supplier performance during Solution Demos, System Demos, Inspect &amp; Adapt events, Sprint Demos, and Daily Standups</t>
  </si>
  <si>
    <t>1. Pre &amp; Post Solution PI Planning, PI Planning, and Sprint Planning Teams accept acquired products and services during Solution Demos, System Demos, Inspect &amp; Adapt events, Sprint Demos, and Daily Standups</t>
  </si>
  <si>
    <t>1. Pre &amp; Post Solution PI Planning, PI Planning, and Sprint Planning Teams develop transition, training, support, and maintenance materials during Solution Trains, Program Increments, and Sprints in the form of Capabilities, Features, and User Stories</t>
  </si>
  <si>
    <t>1. Pre &amp; Post Solution PI Planning, PI Planning, and Sprint Planning Teams document measurement objectives during Pre &amp; Post PI Planning, PI Planning, and Sprint Planning events in PI and Sprint plans and Backlogs</t>
  </si>
  <si>
    <t>1. Pre &amp; Post Solution PI Planning, PI Planning, and Sprint Planning Teams document base and derived measures during Pre &amp; Post PI Planning, PI Planning, and Sprint Planning events in PI and Sprint plans and Backlogs</t>
  </si>
  <si>
    <t>1. Pre &amp; Post Solution PI Planning, PI Planning, and Sprint Planning Teams identify and record data collection and storage procedures and tools during Pre &amp; Post PI Planning, PI Planning, and Sprint Planning events in PI and Sprint plans and Backlogs</t>
  </si>
  <si>
    <t>1. Pre &amp; Post Solution PI Planning, PI Planning, and Sprint Planning Teams document measurement analysis procedures and tools during Pre &amp; Post PI Planning, PI Planning, and Sprint Planning events in PI and Sprint plans and Backlogs</t>
  </si>
  <si>
    <t>1. Pre &amp; Post Solution PI Planning, PI Planning, and Sprint Planning Teams analyze, record, and generate measurement reports during Solution Demos, System Demos, Inspect &amp; Adapt events, Sprint Demos, and Daily Standups</t>
  </si>
  <si>
    <t>1. Pre &amp; Post Solution PI Planning, PI Planning, and Sprint Planning Teams generate measurement data during Solution Trains, Program Increments, and Sprints in Backlogs, ALM, and DevOps Pipeline Tools</t>
  </si>
  <si>
    <t>1. Pre &amp; Post Solution PI Planning, PI Planning, and Sprint Planning Teams store measurement data in Backlogs, ALM, and DevOps Pipeline Tools</t>
  </si>
  <si>
    <t>1. Pre &amp; Post Solution PI Planning, PI Planning, and Sprint Planning Teams communicate measurement results during Solution Demos, System Demos, Inspect &amp; Adapt events, Sprint Demos, and Daily Standups</t>
  </si>
  <si>
    <t>1. Pre &amp; Post Solution PI Planning, PI Planning, and Sprint Planning Teams evaluate and identify process issues in Solution Inspect &amp; Adapt, Program Inspect &amp; Adapt, and Sprint Retrospective events</t>
  </si>
  <si>
    <t>1. Pre &amp; Post Solution PI Planning, PI Planning, and Sprint Planning Teams evaluate and identify work product issues in Solution Inspect &amp; Adapt, Program Inspect &amp; Adapt, and Sprint Retrospective events</t>
  </si>
  <si>
    <t>1. Pre &amp; Post Solution PI Planning, PI Planning, and Sprint Planning Teams record corrective action results and trends in Backlog, ALM, and DevOps pipeline tools</t>
  </si>
  <si>
    <t>1. Pre &amp; Post Solution PI Planning, PI Planning, and Sprint Planning Teams identify configuration items during Pre &amp; Post PI Planning, PI Planning, and Sprint Planning events in Backlogs, ALM, and DevOps tools</t>
  </si>
  <si>
    <t>1. Pre &amp; Post Solution PI Planning, PI Planning, and Sprint Planning Teams establish configuration management systems during Pre &amp; Post PI Planning, PI Planning, and Sprint Planning events in Backlogs, ALM, and DevOps tools</t>
  </si>
  <si>
    <t>1. Pre &amp; Post Solution PI Planning, PI Planning, and Sprint Planning Teams create baselines and their descriptions during Pre &amp; Post PI Planning, PI Planning, and Sprint Planning events in Backlogs, ALM, and DevOps tools</t>
  </si>
  <si>
    <t>1. Pre &amp; Post Solution PI Planning, PI Planning, and Sprint Planning Teams accept, record, and track change requests during Solution Trains, Program Increments, and Sprints in Backlogs, ALM, and DevOps tools</t>
  </si>
  <si>
    <t>1. Pre &amp; Post Solution PI Planning, PI Planning, and Sprint Planning Teams control revisions to configuration items and baselines during Solution Trains, Program Increments, and Sprints in Backlogs, ALM, and DevOps tools</t>
  </si>
  <si>
    <t>1. Pre &amp; Post Solution PI Planning, PI Planning, and Sprint Planning Teams maintain configuration management records during Solution Trains, Program Increments, and Sprints in Backlogs, ALM, and DevOps tools</t>
  </si>
  <si>
    <t>1. Pre &amp; Post Solution PI Planning, PI Planning, and Sprint Planning Teams perform, record, and report configuration audits in Solution Inspect &amp; Adapt, Program Inspect &amp; Adapt, and Sprint Retrospective events in Backlogs, ALM, and DevOps tools</t>
  </si>
  <si>
    <t>1. Pre &amp; Post Solution PI Planning, PI Planning, and Sprint Planning Teams record stakeholder needs during Pre &amp; Post PI Planning, PI Planning, and Sprint Planning events in Backlogs, ALM, and DevOps tools</t>
  </si>
  <si>
    <t>1. Pre &amp; Post Solution PI Planning, PI Planning, and Sprint Planning Teams develop and record customer requirements during Pre &amp; Post PI Planning, PI Planning, and Sprint Planning events in Backlogs, ALM, and DevOps tools</t>
  </si>
  <si>
    <t>1. Pre &amp; Post Solution PI Planning, PI Planning, and Sprint Planning Teams develop and record product and product component requirements during Pre &amp; Post PI Planning, PI Planning, and Sprint Planning events in Backlogs, ALM, and DevOps tools</t>
  </si>
  <si>
    <t>1. Pre &amp; Post Solution PI Planning, PI Planning, and Sprint Planning Teams allocate and record product component requirements during Pre &amp; Post PI Planning, PI Planning, and Sprint Planning events in Backlogs, ALM, and DevOps tools</t>
  </si>
  <si>
    <t>1. Pre &amp; Post Solution PI Planning, PI Planning, and Sprint Planning Teams develop and record interface requirements during Pre &amp; Post PI Planning, PI Planning, and Sprint Planning events in Backlogs, ALM, and DevOps tools</t>
  </si>
  <si>
    <t>1. Pre &amp; Post Solution PI Planning, PI Planning, and Sprint Planning Teams develop and record operational concepts and scenarios during Pre &amp; Post PI Planning, PI Planning, and Sprint Planning events in Backlogs, ALM, and DevOps tools</t>
  </si>
  <si>
    <t>1. Pre &amp; Post Solution PI Planning, PI Planning, and Sprint Planning Teams develop and record functional and quality attributes during Pre &amp; Post PI Planning, PI Planning, and Sprint Planning events in Backlogs, ALM, and DevOps tools</t>
  </si>
  <si>
    <t>1. Pre &amp; Post Solution PI Planning, PI Planning, and Sprint Planning Teams analyze and record analysis results during Pre &amp; Post PI Planning, PI Planning, and Sprint Planning events in Backlogs, ALM, and DevOps tools</t>
  </si>
  <si>
    <t>1. Pre &amp; Post Solution PI Planning, PI Planning, and Sprint Planning Teams identify and record requirements risks during Pre &amp; Post PI Planning, PI Planning, and Sprint Planning events in Backlogs, ALM, and DevOps tools</t>
  </si>
  <si>
    <t>1. Pre &amp; Post Solution PI Planning, PI Planning, and Sprint Planning Teams validate and record validation results during Pre &amp; Post PI Planning, PI Planning, and Sprint Planning events in Backlogs, ALM, and DevOps tools</t>
  </si>
  <si>
    <t>1. Pre &amp; Post Solution PI Planning, PI Planning, and Sprint Planning Teams develop and document alternative solutions during Pre &amp; Post PI Planning, PI Planning, and Sprint Planning events in Backlogs, ALM, and DevOps tools</t>
  </si>
  <si>
    <t>1. Pre &amp; Post Solution PI Planning, PI Planning, and Sprint Planning Teams select and document solutions during Pre &amp; Post PI Planning, PI Planning, and Sprint Planning events in Backlogs, ALM, and DevOps tools</t>
  </si>
  <si>
    <t>1. Pre &amp; Post Solution PI Planning, PI Planning, and Sprint Planning Teams develop and document solution architecture and design during Pre &amp; Post PI Planning, PI Planning, and Sprint Planning events in Backlogs, ALM, and DevOps tools</t>
  </si>
  <si>
    <t>1. Pre &amp; Post Solution PI Planning, PI Planning, and Sprint Planning Teams develop and document technical data package during Pre &amp; Post PI Planning, PI Planning, and Sprint Planning events in Backlogs, ALM, and DevOps tools</t>
  </si>
  <si>
    <t>1. Pre &amp; Post Solution PI Planning, PI Planning, and Sprint Planning Teams develop and document interface designs and specifications during Pre &amp; Post PI Planning, PI Planning, and Sprint Planning events in Backlogs, ALM, and DevOps tools</t>
  </si>
  <si>
    <t>1. Pre &amp; Post Solution PI Planning, PI Planning, and Sprint Planning Teams perform and document make, buy, or reuse analysis during Pre &amp; Post PI Planning, PI Planning, and Sprint Planning events in Backlogs, ALM, and DevOps tools</t>
  </si>
  <si>
    <t>1. Solution, Program, and Sprint Teams implement and document designs during Solution Trains, Program Increments, Sprints in Backlogs, ALM, and DevOps tools</t>
  </si>
  <si>
    <t>1. Solution, Program, and Sprint Teams develop and document product support documentation during Solution Trains, Program Increments, Sprints in Backlogs, ALM, and DevOps tools</t>
  </si>
  <si>
    <t>1. Pre &amp; Post Solution PI Planning, PI Planning, and Sprint Planning Teams develop and document product integration strategy during Pre &amp; Post PI Planning, PI Planning, and Sprint Planning events in Backlogs, ALM, and DevOps tools</t>
  </si>
  <si>
    <t>1. Pre &amp; Post Solution PI Planning, PI Planning, and Sprint Planning Teams develop and document product integration environment during Pre &amp; Post PI Planning, PI Planning, and Sprint Planning events in Backlogs, ALM, and DevOps tools</t>
  </si>
  <si>
    <t>1. Pre &amp; Post Solution PI Planning, PI Planning, and Sprint Planning Teams develop and document product integration procedures and criteria during Pre &amp; Post PI Planning, PI Planning, and Sprint Planning events in Backlogs, ALM, and DevOps tools</t>
  </si>
  <si>
    <t>1. Pre &amp; Post Solution PI Planning, PI Planning, and Sprint Planning Teams develop and document interface descriptions during Pre &amp; Post PI Planning, PI Planning, and Sprint Planning events in Backlogs, ALM, and DevOps tools</t>
  </si>
  <si>
    <t>1. Solution, Program, and Sprint Teams develop and document interface relationships and data during Solution Trains, Program Increments, Sprints in Backlogs, ALM, and DevOps tools</t>
  </si>
  <si>
    <t>1. Solution, Program, and Sprint Teams confirm and document product integration readiness during Solution Trains, Program Increments, Sprints in Backlogs, ALM, and DevOps tools</t>
  </si>
  <si>
    <t>1. Solution, Program, and Sprint Teams assemble and document product components during Solution Trains, Program Increments, Sprints in Backlogs, ALM, and DevOps tools</t>
  </si>
  <si>
    <t>1. Pre &amp; Post Solution PI Planning, PI Planning, and Sprint Planning Teams package, document, and deliver products and product components in Solution Inspect &amp; Adapt, Program Inspect &amp; Adapt, and Sprint Retrospective events in Backlogs, ALM, and DevOps tools</t>
  </si>
  <si>
    <t>1. Solution, Program, and Sprint Teams evaluate and document assembled product components during Solution Trains, Program Increments, Sprints in Backlogs, ALM, and DevOps tools</t>
  </si>
  <si>
    <t>1. Pre &amp; Post Solution PI Planning, PI Planning, and Sprint Planning Teams select and document work products for verification during Pre &amp; Post PI Planning, PI Planning, and Sprint Planning events in Backlogs, ALM, and DevOps tools</t>
  </si>
  <si>
    <t>1. Pre &amp; Post Solution PI Planning, PI Planning, and Sprint Planning Teams establish and document verification environment during Pre &amp; Post PI Planning, PI Planning, and Sprint Planning events in Backlogs, ALM, and DevOps tools</t>
  </si>
  <si>
    <t>1. Pre &amp; Post Solution PI Planning, PI Planning, and Sprint Planning Teams develop and document verification procedures and criteria during Pre &amp; Post PI Planning, PI Planning, and Sprint Planning events in Backlogs, ALM, and DevOps tools</t>
  </si>
  <si>
    <t>1. Pre &amp; Post Solution PI Planning, PI Planning, and Sprint Planning Teams develope and document peer review plans during Pre &amp; Post PI Planning, PI Planning, and Sprint Planning events in Backlogs, ALM, and DevOps tools</t>
  </si>
  <si>
    <t>1. Solution, Program, and Sprint Teams perform and document peer reviews during Solution Trains, Program Increments, Sprints in Backlogs, ALM, and DevOps tools</t>
  </si>
  <si>
    <t>1. Solution, Program, and Sprint Teams perform and document peer review analysis during Solution Trains, Program Increments, Sprints in Backlogs, ALM, and DevOps tools</t>
  </si>
  <si>
    <t>1. Solution, Program, and Sprint Teams perform and document work product verification during Solution Trains, Program Increments, Sprints in Backlogs, ALM, and DevOps tools</t>
  </si>
  <si>
    <t>1. Solution, Program, and Sprint Teams perform and document work product verification analysis during Solution Trains, Program Increments, Sprints in Backlogs, ALM, and DevOps tools</t>
  </si>
  <si>
    <t>1. Pre &amp; Post Solution PI Planning, PI Planning, and Sprint Planning Teams select and document work products for validation during Pre &amp; Post PI Planning, PI Planning, and Sprint Planning events in Backlogs, ALM, and DevOps tools</t>
  </si>
  <si>
    <t>1. Pre &amp; Post Solution PI Planning, PI Planning, and Sprint Planning Teams establish and document validation environment during Pre &amp; Post PI Planning, PI Planning, and Sprint Planning events in Backlogs, ALM, and DevOps tools</t>
  </si>
  <si>
    <t>1. Pre &amp; Post Solution PI Planning, PI Planning, and Sprint Planning Teams develop and document validation procedures and criteria during Pre &amp; Post PI Planning, PI Planning, and Sprint Planning events in Backlogs, ALM, and DevOps tools</t>
  </si>
  <si>
    <t>1. Solution, Program, and Sprint Teams perform and document work product validation during Solution Trains, Program Increments, Sprints in Backlogs, ALM, and DevOps tools</t>
  </si>
  <si>
    <t>1. Solution, Program, and Sprint Teams perform and document work product validation analysis during Solution Trains, Program Increments, Sprints in Backlogs, ALM, and DevOps tools</t>
  </si>
  <si>
    <t>1. Lean-Agile Leader, SAFe Program Consultant, and Portfolio Management, Solution Train Engineer, and Release Train Engineer teams document and record organization's process needs and objectives in Backlogs, ALM, and DevOps tools</t>
  </si>
  <si>
    <t>1. Lean-Agile Leader, SAFe Program Consultant, and Portfolio Management, Solution Train Engineer, and Release Train Engineer teams develop, execute, and document organization's process appraisals in Backlogs, ALM, and DevOps tools</t>
  </si>
  <si>
    <t>1. Lean-Agile Leader, SAFe Program Consultant, and Portfolio Management, Solution Train Engineer, and Release Train Engineer teams analyze, identify, and document organization's process improvements in Backlogs, ALM, and DevOps tools</t>
  </si>
  <si>
    <t>1. Lean-Agile Leader, SAFe Program Consultant, and Portfolio Management, Solution Train Engineer, and Release Train Engineer teams develop and document organization's process action plans in Backlogs, ALM, and DevOps tools</t>
  </si>
  <si>
    <t>1. Lean-Agile Leader, SAFe Program Consultant, and Portfolio Management, Solution Train Engineer, and Release Train Engineer teams obtain and track commitments to process action and pilots with Pre &amp; Post Solution PI Planning, PI Planning, and Sprint Planning Teams and document these results in Backlogs, ALM, and DevOps tools</t>
  </si>
  <si>
    <t>1. Lean-Agile Leader, SAFe Program Consultant, and Portfolio Management, Solution Train Engineer, and Release Train Engineer teams develop, deploy, and document organizational process assets in Backlogs, ALM, and DevOps tools</t>
  </si>
  <si>
    <t>1. Lean-Agile Leader, SAFe Program Consultant, and Portfolio Management, Solution Train Engineer, and Release Train Engineer teams develop, deploy, and document organization's standard processes in Backlogs, ALM, and DevOps tools</t>
  </si>
  <si>
    <t>1. Lean-Agile Leader, SAFe Program Consultant, and Portfolio Management, Solution Train Engineer, and Release Train Engineer teams monitor, review, and document status of process implementation in Backlogs, ALM, and DevOps tools</t>
  </si>
  <si>
    <t>1. Lean-Agile Leader, SAFe Program Consultant, and Portfolio Management, Solution Train Engineer, and Release Train Engineer teams gather and record process improvement proposals, lessons learned, process improvement recommendations in Backlogs, ALM, and DevOps tools</t>
  </si>
  <si>
    <t>1. Lean-Agile Leader, SAFe Program Consultant, and Portfolio Management, Solution Train Engineer, and Release Train Engineer teams develop and document organization's set of standard processes in Backlogs, ALM, and DevOps tools</t>
  </si>
  <si>
    <t>1. Lean-Agile Leader, SAFe Program Consultant, and Portfolio Management, Solution Train Engineer, and Release Train Engineer teams develop and document life cycle model descriptions in Backlogs, ALM, and DevOps tools</t>
  </si>
  <si>
    <t>1. Lean-Agile Leader, SAFe Program Consultant, and Portfolio Management, Solution Train Engineer, and Release Train Engineer teams develop and document process tailoring guidelines in Backlogs, ALM, and DevOps tools</t>
  </si>
  <si>
    <t>1. Lean-Agile Leader, SAFe Program Consultant, and Portfolio Management, Solution Train Engineer, and Release Train Engineer teams develop and document organization's measurement repository in Backlogs, ALM, and DevOps tools</t>
  </si>
  <si>
    <t>1. Lean-Agile Leader, SAFe Program Consultant, and Portfolio Management, Solution Train Engineer, and Release Train Engineer teams develop and document organization's process asset library in Backlogs, ALM, and DevOps tools</t>
  </si>
  <si>
    <t>1. Lean-Agile Leader, SAFe Program Consultant, and Portfolio Management, Solution Train Engineer, and Release Train Engineer teams develop and document workk environment standards in Backlogs, ALM, and DevOps tools</t>
  </si>
  <si>
    <t>1. Lean-Agile Leader, SAFe Program Consultant, and Portfolio Management, Solution Train Engineer, and Release Train Engineer teams develop and document team formation rules and guidelines in Backlogs, ALM, and DevOps tools</t>
  </si>
  <si>
    <t>1. Lean-Agile Leader, SAFe Program Consultant, and Portfolio Management, Solution Train Engineer, and Release Train Engineer teams develop and document skills assessments and training needs in Backlogs, ALM, and DevOps tools</t>
  </si>
  <si>
    <t>1. Lean-Agile Leader, SAFe Program Consultant, and Portfolio Management, Solution Train Engineer, and Release Train Engineer teams identify and document organization's training responsibilities in Backlogs, ALM, and DevOps tools</t>
  </si>
  <si>
    <t>1. Lean-Agile Leader, SAFe Program Consultant, and Portfolio Management, Solution Train Engineer, and Release Train Engineer teams develop and document organizational training tactical plan in Backlogs, ALM, and DevOps tools</t>
  </si>
  <si>
    <t>1. Lean-Agile Leader, SAFe Program Consultant, and Portfolio Management, Solution Train Engineer, and Release Train Engineer teams develop and document organizational training materials in Backlogs, ALM, and DevOps tools</t>
  </si>
  <si>
    <t>1. Lean-Agile Leader, SAFe Program Consultant, and Portfolio Management, Solution Train Engineer, and Release Train Engineer teams provide and document organizational training courses in Backlogs, ALM, and DevOps tools</t>
  </si>
  <si>
    <t>1. Lean-Agile Leader, SAFe Program Consultant, and Portfolio Management, Solution Train Engineer, and Release Train Engineer teams organizational trainign records in Backlogs, ALM, and DevOps tools</t>
  </si>
  <si>
    <t>1. Lean-Agile Leader, SAFe Program Consultant, and Portfolio Management, Solution Train Engineer, and Release Train Engineer teams assess and record organizational training in Backlogs, ALM, and DevOps tools</t>
  </si>
  <si>
    <t>1. Pre &amp; Post Solution PI Planning, PI Planning, and Sprint Planning Teams select and document their project's defined process during Pre &amp; Post PI Planning, PI Planning, and Sprint Planning events in Backlogs, ALM, and DevOps tools</t>
  </si>
  <si>
    <t>1. Pre &amp; Post Solution PI Planning, PI Planning, and Sprint Planning Teams use and document organizational process asset estimates and plans during Pre &amp; Post PI Planning, PI Planning, and Sprint Planning events in Backlogs, ALM, and DevOps tools</t>
  </si>
  <si>
    <t>1. Pre &amp; Post Solution PI Planning, PI Planning, and Sprint Planning Teams establish and document their project's work environment during Pre &amp; Post PI Planning, PI Planning, and Sprint Planning events in Backlogs, ALM, and DevOps tools</t>
  </si>
  <si>
    <t>1. Pre &amp; Post Solution PI Planning, PI Planning, and Sprint Planning Teams develop and document integrated project plans during Pre &amp; Post PI Planning, PI Planning, and Sprint Planning events in Backlogs, ALM, and DevOps tools</t>
  </si>
  <si>
    <t>1. Pre &amp; Post Solution PI Planning, PI Planning, and Sprint Planning Teams manage and document their projects using integrated project plans during Solution Train, Program Increment, and Sprint events in Backlogs, ALM, and DevOps tools</t>
  </si>
  <si>
    <t>1. Pre &amp; Post Solution PI Planning, PI Planning, and Sprint Planning Teams establish and document team visions, membership, charters, and status reports during Pre &amp; Post PI Planning, PI Planning, and Sprint Planning events in Backlogs, ALM, and DevOps tools</t>
  </si>
  <si>
    <t>1. Pre &amp; Post Solution PI Planning, PI Planning, and Sprint Planning Team develop, document, and contribute organizational process asset improvments in Solution Inspect &amp; Adapt, Program Inspect &amp; Adapt, and Sprint Retrospective events in Backlogs, ALM, and DevOps tools</t>
  </si>
  <si>
    <t>1. Pre &amp; Post Solution PI Planning, PI Planning, and Sprint Planning Teams manage and document stakeholder involvement activities during Solution Train, Program Increment, and Sprint events in Backlogs, ALM, and DevOps tools</t>
  </si>
  <si>
    <t>1. Pre &amp; Post Solution PI Planning, PI Planning, and Sprint Planning Teams identify and document dependencies during Pre &amp; Post PI Planning, PI Planning, and Sprint Planning events in Backlogs, ALM, and DevOps tools</t>
  </si>
  <si>
    <t>1. Pre &amp; Post Solution PI Planning, PI Planning, and Sprint Planning Teams manage and document stakeholder coordination issues during Solution Train, Program Increment, and Sprint events in Backlogs, ALM, and DevOps tools</t>
  </si>
  <si>
    <t>1. Pre &amp; Post Solution PI Planning, PI Planning, and Sprint Planning Teams identify and document risk sources and categories during Pre &amp; Post PI Planning, PI Planning, and Sprint Planning events in Backlogs, ALM, and DevOps tools</t>
  </si>
  <si>
    <t>1. Pre &amp; Post Solution PI Planning, PI Planning, and Sprint Planning Teams identify and document risk evaluation and management requirements during Pre &amp; Post PI Planning, PI Planning, and Sprint Planning events in Backlogs, ALM, and DevOps tools</t>
  </si>
  <si>
    <t>1. Pre &amp; Post Solution PI Planning, PI Planning, and Sprint Planning Teams develop and document project risk management strategies during Pre &amp; Post PI Planning, PI Planning, and Sprint Planning events in Backlogs, ALM, and DevOps tools</t>
  </si>
  <si>
    <t>1. Pre &amp; Post Solution PI Planning, PI Planning, and Sprint Planning Teams identify and document risks during Pre &amp; Post PI Planning, PI Planning, and Sprint Planning events in Backlogs, ALM, and DevOps tools</t>
  </si>
  <si>
    <t>1. Pre &amp; Post Solution PI Planning, PI Planning, and Sprint Planning Teams develop and document risk mitigation plans during Pre &amp; Post PI Planning, PI Planning, and Sprint Planning events in Backlogs, ALM, and DevOps tools</t>
  </si>
  <si>
    <t>1. Pre &amp; Post Solution PI Planning, PI Planning, and Sprint Planning Teams identify and document risk priorities during Pre &amp; Post PI Planning, PI Planning, and Sprint Planning events in Backlogs, ALM, and DevOps tools</t>
  </si>
  <si>
    <t>1. Pre &amp; Post Solution PI Planning, PI Planning, and Sprint Planning Teams implement and document risk mitigation plans during Pre &amp; Post PI Planning, PI Planning, and Sprint Planning events in Backlogs, ALM, and DevOps tools</t>
  </si>
  <si>
    <t>1. Pre &amp; Post Solution PI Planning, PI Planning, and Sprint Planning Teams establish and document formal evaluation guidelines during Pre &amp; Post PI Planning, PI Planning, and Sprint Planning events in Backlogs, ALM, and DevOps tools</t>
  </si>
  <si>
    <t>1. Pre &amp; Post Solution PI Planning, PI Planning, and Sprint Planning Teams establish and document formal evaluation criteria during Pre &amp; Post PI Planning, PI Planning, and Sprint Planning events in Backlogs, ALM, and DevOps tools</t>
  </si>
  <si>
    <t>1. Pre &amp; Post Solution PI Planning, PI Planning, and Sprint Planning Teams establish and document formal evaluation alternatives during Pre &amp; Post PI Planning, PI Planning, and Sprint Planning events in Backlogs, ALM, and DevOps tools</t>
  </si>
  <si>
    <t>1. Pre &amp; Post Solution PI Planning, PI Planning, and Sprint Planning Teams establish and document formal evaluation methods during Pre &amp; Post PI Planning, PI Planning, and Sprint Planning events in Backlogs, ALM, and DevOps tools</t>
  </si>
  <si>
    <t>1. Pre &amp; Post Solution PI Planning, PI Planning, and Sprint Planning Teams identify and document formal evaluation alternative solutions during Pre &amp; Post PI Planning, PI Planning, and Sprint Planning events in Backlogs, ALM, and DevOps tools</t>
  </si>
  <si>
    <t>1. Pre &amp; Post Solution PI Planning, PI Planning, and Sprint Planning Teams select and document formal evaluation alternative solutions during Pre &amp; Post PI Planning, PI Planning, and Sprint Planning events in Backlogs, ALM, and DevOps tools</t>
  </si>
  <si>
    <t>1. Lean-Agile Leader, SAFe Program Consultant, and Portfolio Management, Solution Train Engineer, and Release Train Engineer teams establish and record organization's quality and process improvement objectives in Backlogs, ALM, and DevOps tools</t>
  </si>
  <si>
    <t>1. Lean-Agile Leader, SAFe Program Consultant, and Portfolio Management, Solution Train Engineer, and Release Train Engineer teams select and document organization's processes and subprocesses for analysis in Backlogs, ALM, and DevOps tools</t>
  </si>
  <si>
    <t>1. Lean-Agile Leader, SAFe Program Consultant, and Portfolio Management, Solution Train Engineer, and Release Train Engineer teams select and document organization's process performance measures for analysis in Backlogs, ALM, and DevOps tools</t>
  </si>
  <si>
    <t>1. Lean-Agile Leader, SAFe Program Consultant, and Portfolio Management, Solution Train Engineer, and Release Train Engineer teams analyze and document organization's process performance for analysis in Backlogs, ALM, and DevOps tools</t>
  </si>
  <si>
    <t>1. Lean-Agile Leader, SAFe Program Consultant, and Portfolio Management, Solution Train Engineer, and Release Train Engineer teams establish and document organization's process performance models in Backlogs, ALM, and DevOps tools</t>
  </si>
  <si>
    <t>1. Pre &amp; Post Solution PI Planning, PI Planning, and Sprint Planning Teams establish and document project's quality and process performance objectives during Pre &amp; Post PI Planning, PI Planning, and Sprint Planning events in Backlogs, ALM, and DevOps tools</t>
  </si>
  <si>
    <t>1. Pre &amp; Post Solution PI Planning, PI Planning, and Sprint Planning Teams select and document project's processes during Pre &amp; Post PI Planning, PI Planning, and Sprint Planning events in Backlogs, ALM, and DevOps tools</t>
  </si>
  <si>
    <t>1. Pre &amp; Post Solution PI Planning, PI Planning, and Sprint Planning Teams select and document project's subprocesses and attributes during Pre &amp; Post PI Planning, PI Planning, and Sprint Planning events in Backlogs, ALM, and DevOps tools</t>
  </si>
  <si>
    <t>1. Pre &amp; Post Solution PI Planning, PI Planning, and Sprint Planning Teams select and document project's measures and analytic techniques during Pre &amp; Post PI Planning, PI Planning, and Sprint Planning events in Backlogs, ALM, and DevOps tools</t>
  </si>
  <si>
    <t>1. Pre &amp; Post Solution PI Planning, PI Planning, and Sprint Planning Teams monitor and document project's performance during Solution Train, Program Increment, and Sprint events in Backlogs, ALM, and DevOps tools</t>
  </si>
  <si>
    <t>1. Pre &amp; Post Solution PI Planning, PI Planning, and Sprint Planning Team manage and document project's performance in Solution Inspect &amp; Adapt, Program Inspect &amp; Adapt, and Sprint Retrospective events in Backlogs, ALM, and DevOps tools</t>
  </si>
  <si>
    <t>1. Pre &amp; Post Solution PI Planning, PI Planning, and Sprint Planning Team perform and document project's performance root cause analysis in Solution Inspect &amp; Adapt, Program Inspect &amp; Adapt, and Sprint Retrospective events in Backlogs, ALM, and DevOps tools</t>
  </si>
  <si>
    <t>1. Lean-Agile Leader, SAFe Program Consultant, and Portfolio Management, Solution Train Engineer, and Release Train Engineer teams revise and document process performance objectives in Backlogs, ALM, and DevOps tools</t>
  </si>
  <si>
    <t>1. Lean-Agile Leader, SAFe Program Consultant, and Portfolio Management, Solution Train Engineer, and Release Train Engineer teams analyze and document process performance data in Backlogs, ALM, and DevOps tools</t>
  </si>
  <si>
    <t>1. Lean-Agile Leader, SAFe Program Consultant, and Portfolio Management, Solution Train Engineer, and Release Train Engineer teams identify and document process improvement areas in Backlogs, ALM, and DevOps tools</t>
  </si>
  <si>
    <t>1. Lean-Agile Leader, SAFe Program Consultant, and Portfolio Management, Solution Train Engineer, and Release Train Engineer teams elicit and document process improvements in Backlogs, ALM, and DevOps tools</t>
  </si>
  <si>
    <t>1. Lean-Agile Leader, SAFe Program Consultant, and Portfolio Management, Solution Train Engineer, and Release Train Engineer teams analyze, select, and document process improvement proposals in Backlogs, ALM, and DevOps tools</t>
  </si>
  <si>
    <t>1. Lean-Agile Leader, SAFe Program Consultant, and Portfolio Management, Solution Train Engineer, and Release Train Engineer teams analyze, validate, and document process improvements in Backlogs, ALM, and DevOps tools</t>
  </si>
  <si>
    <t>1. Lean-Agile Leader, SAFe Program Consultant, and Portfolio Management, Solution Train Engineer, and Release Train Engineer teams select, implement, and document process improvements in Backlogs, ALM, and DevOps tools</t>
  </si>
  <si>
    <t>1. Lean-Agile Leader, SAFe Program Consultant, and Portfolio Management, Solution Train Engineer, and Release Train Engineer teams deploy and document process improvements in Backlogs, ALM, and DevOps tools</t>
  </si>
  <si>
    <t>1. Lean-Agile Leader, SAFe Program Consultant, and Portfolio Management, Solution Train Engineer, and Release Train Engineer teams manage and document process improvement deployments in Backlogs, ALM, and DevOps tools</t>
  </si>
  <si>
    <t>1. Lean-Agile Leader, SAFe Program Consultant, and Portfolio Management, Solution Train Engineer, and Release Train Engineer teams evaluate and document process improvement effects in Backlogs, ALM, and DevOps tools</t>
  </si>
  <si>
    <t>1. Use SAFe Reference Model
2. Scrum and Kanban practices
3. Iteration Length
4. Program Increment Length</t>
  </si>
  <si>
    <t>1. Estimate Story Points
2. Estimate Hours per User Story
3. Aggregate User Stories into Features and Epics
4. Capacity Forecasting
5. Velocity Calculation</t>
  </si>
  <si>
    <t>1. Program Increment Roadmap
2. Program Increment and Sprint Length
3. User Story Dependencies</t>
  </si>
  <si>
    <t>1. Identify risks for Epics, Features, and User Stories
2. Resolve, Own, Assign, and Mitigate (ROAM) risks</t>
  </si>
  <si>
    <t>1. Use of SharePoint for contract deliverables and documentation
2. Use of Microsoft Visual Studio Team Server (VSTS) Agile and SAFe Lifecycle Management Systems and Tools</t>
  </si>
  <si>
    <t>1. Project Management Plan in VSTS
2. Staff Management Plan in VSTS
3. Firm Human Resource Management Plan</t>
  </si>
  <si>
    <t>1. Project Management Plan in VSTS
2. Staff Management Plan in VSTS
3. Firm Training Management Plan</t>
  </si>
  <si>
    <t>1. Project Management Plan in VSTS
2. (Stakaholder) Communication Management Plan</t>
  </si>
  <si>
    <t>1. Project Management Plan in VSTS</t>
  </si>
  <si>
    <t>1. Peer Reviews and Records of Project Management Plan in VSTS</t>
  </si>
  <si>
    <t>1. Program Increment Planning
2. Iteration Planning
3. Staff Management Planning</t>
  </si>
  <si>
    <t>1. Customer Review and Approval of Project Management Plan (and its subcomponents) in VSTS</t>
  </si>
  <si>
    <t>1. Weekly Governance Team Reviews
2. Automated SharePoint Services</t>
  </si>
  <si>
    <t>1. Program Increment Planning
2. Iteration Planning
3. Daily Team Standups
4. Daily Project Management Standups
5. Weekly Customer Standup
6. Quarterly Program Reviews</t>
  </si>
  <si>
    <t>1. Daily Team Standups
2. Daily Project Management Standups
3. Iteration and System Demos
4. Iteration Retrospections
5. Program Increment Inspect &amp; Adapt Sessions
6. Weekly Customer Standup
7. Quarterly Program Reviews</t>
  </si>
  <si>
    <t>1. Weekly Customer Standup
2. Quarterly Program Reviews</t>
  </si>
  <si>
    <t>1. Project Management Plan in VSTS
2. Acquisitioin Strategy in VSTS
3. Firm Contract Management Plan</t>
  </si>
  <si>
    <t>1. Daily Team Standups
2. Daily Project Management Standups
3. Iteration and System Demos
4. Iteration Retrospectives
5. Program Increment Inspect &amp; Adapt Sessions
6. Weekly Customer Standup
7. Quarterly Program Reviews</t>
  </si>
  <si>
    <t>1. Project Management Plan in VSTS
2. Acquisitioin Strategy in VSTS
3. Firm Contract Management Plan
4. Program Increment Planning
5. Iteration Planning
6. Daily Team Standups
7. Daily Project Management Standups
8. Iteration and System Demos
9. Iteration Retrospectives
10. Program Increment Inspect &amp; Adapt Sessions
11. Weekly Customer Standup
12. Quarterly Program Reviews</t>
  </si>
  <si>
    <t>1. Iteration Demos
2. Program Increment Demos
3. Monthly Program Reviews
4. Quarterly Program Reviews
5. Customer Gate Reviews</t>
  </si>
  <si>
    <t>1. Program Increment Planning
2. Iteration Planning
3. Task Area Management Plans and Charters
4. Governance Teams, Plans, Charters, and Standups
5. Roadmaps</t>
  </si>
  <si>
    <t>1. Project Management Plan in VSTS
2. Measurement and Analysis Plan
3. VSTS Dashboards and Performance Analytics
4. Program Dashboard</t>
  </si>
  <si>
    <t>1. Daily Standups
2. Iteration Burndown
3. Iteration Retrospectives
4. Program Increment Inspect &amp; Adapt Sessions
5. VSTS Dashboards and Performance Analytics
6. Program Dashboard</t>
  </si>
  <si>
    <t>1. Program Management Team Monitoring and Analysis</t>
  </si>
  <si>
    <t>1. Iteration Retrospections
2. Program Increment Inspect &amp; Adapt Sessions
3. Monthly Program Reviews
4. Quarterly Program Reviews
5. Customer Gate Reviews</t>
  </si>
  <si>
    <t>1. Weekly Customer Standup
2. Quarterly Program Reviews
3. Iteration Demos
4. System Demos</t>
  </si>
  <si>
    <t>1. Daily Team Standups
2. Daily Project Management Standups
3. Iteration Retrospectives
4. Weekly Customer Standup
5. Quarterly Program Reviews
6. VSTS Dashboards and Performance Analytics (Metrics)</t>
  </si>
  <si>
    <t>1. Weekly Status Reports
2. Monthly Status Reports
3. Program Dashboard
4. Quarterly Program Reviews</t>
  </si>
  <si>
    <t>1. Iteration Retrospectives
2. Program Increment Inspect &amp; Adapt Sessions</t>
  </si>
  <si>
    <t>1. Peer Review Plan
2. Quality Management Plan</t>
  </si>
  <si>
    <t>1. Peer Review Records
2. Quality Management Records</t>
  </si>
  <si>
    <t>1. Project Management Plan in VSTS
2. Configuration Management Plan
3. Program Increment Planning
4. Iteration Planning
5. Weekly Customer Standups</t>
  </si>
  <si>
    <t>1. Iteration Demo
2. System Demo</t>
  </si>
  <si>
    <t>1. Iteration Demo
2. System Demo
3. Peer Reviews</t>
  </si>
  <si>
    <t>1. Project Management Plan in VSTS
2. Change Control Management Plan
3. Use of Customer SharePoint
4. Use of Microsoft Visual Studio Team Server (VSTS)</t>
  </si>
  <si>
    <t>1. VSTS Backlog
2. Epics, Features, User Stories</t>
  </si>
  <si>
    <t>1. PI Plan, Objectives</t>
  </si>
  <si>
    <t>1. VSTS Backlog Priorities
2. Add, modify, delete Epics, Features, and User Stories
3. Change PI Objectives</t>
  </si>
  <si>
    <t>1. Program Increment Planning
2. Iteration Planning</t>
  </si>
  <si>
    <t>1. Program Increment Planning
2. Iteration Planning
3. Epics, Features, User Stories
4. Architectural Runway</t>
  </si>
  <si>
    <t>1. Program Increment Planning
2. Iteration Planning
3. Epics, Features, User Stories</t>
  </si>
  <si>
    <t xml:space="preserve">1. Program Increment Planning
2. Iteration Planning
</t>
  </si>
  <si>
    <t>1. Program Increment Planning
2. Iteration Planning
3. Epics, Features, User Stories
4. Architectural Runway
5. Enabers
6. Acceptance Criteria</t>
  </si>
  <si>
    <t>1. Architectural Runway
2. Wireframes
3. Spikes</t>
  </si>
  <si>
    <t>1. Program Increment Planning
2. Iteration Planning
3. Epics, Features, User Stories
4. Spikes, Prototypes, Models, Simulations</t>
  </si>
  <si>
    <t>1. Unified Data Model
2. Data Models
3. Technical Architecture
4. Technical Infrastructure
5. Detailed Designs</t>
  </si>
  <si>
    <t>1. Project Management Plan in VSTS
2. Acquisition Strategy Plan
3. Decision Analysis</t>
  </si>
  <si>
    <t>1. Program Increments
2. Sprints</t>
  </si>
  <si>
    <t>1. Process Asset Library
2. Document Templates
3. Government Contract Deliverables</t>
  </si>
  <si>
    <t>1. Test Plans
2. Test Guidelines
3. Independent Verification &amp; Validation Plans</t>
  </si>
  <si>
    <t>1. Test Plans
2. Test Guidelines
3. Independent Verification &amp; Validation Plans
4. Use of Microsoft Visual Studio Team Server (VSTS)
5. Automated Development &amp; Acceptance Testing Tools</t>
  </si>
  <si>
    <t>1. Preliminary Design Reviews
2. Detailed Design Reviews
3. Peer Reviews</t>
  </si>
  <si>
    <t>1. Test Plans
2. Test Guidelines
3. Independent Verification &amp; Validation Plans
4. Use of Microsoft Visual Studio Team Server (VSTS)
5. Automated Development &amp; Acceptance Testing Tools
6. Customer SharePoint</t>
  </si>
  <si>
    <t>1. Validation Readiness Reviews</t>
  </si>
  <si>
    <t>1. Build Automation
2. Continuous Integration</t>
  </si>
  <si>
    <t>1. Implementation Readiness Review</t>
  </si>
  <si>
    <t>1. Continuous Delivery
2. Continuous Deployment
3. Development Operations
4. Operational Readiness Reviews</t>
  </si>
  <si>
    <t>1. Use of Microsoft Visual Studio Team Server (VSTS)
2. Customer SharePoint</t>
  </si>
  <si>
    <t>1. Project Management Plan in VSTS
2. Quality Management Plan
3. Test Guidelines
4. Independent Verification &amp; Validation Plans
5. Peer Review Procedures</t>
  </si>
  <si>
    <t>1. Program Increment Planning
2. Iteration Planning
3. Iteration Demo Planning
4. System Demo Planning</t>
  </si>
  <si>
    <t>1. Peer Reviews
2. Iteration Demo
3. System Demo</t>
  </si>
  <si>
    <t>1. Project Management Plan in VSTS
2. Quality Management Plan
3. Test Guidelines
4. Independent Verification &amp; Validation Plans
5. Definition of Done</t>
  </si>
  <si>
    <t>1. Test Driven Development
2. Continuous Integration
3. Behavior Driven Development
4. Continuous Delivery
5. Development Operations
6. Application Security Testing</t>
  </si>
  <si>
    <t>1. Firm Delivery Planning
2. Corporate Compliance Office (CMMI, ISO 9001, PMI)
3. Agile Management Office</t>
  </si>
  <si>
    <t>1. CMMI Appraisals
2. ISO 9001 Audits
3. Monthly Project Reviews
4. Agile Assessments</t>
  </si>
  <si>
    <t>1. CMMI Process Improvement Plans
2. ISO 9001 Process Improvement Plans
3. Agile Process Improvement Plans</t>
  </si>
  <si>
    <t>1. CMMI Process Action Plans
2. ISO 9001 Process Action Plans
3. Agile Process Action Plans</t>
  </si>
  <si>
    <t>1. Corporate Compliance Meetings (CMMI, ISO 9001, Delivery, Agile, etc.)</t>
  </si>
  <si>
    <t>1. Process Asset Library</t>
  </si>
  <si>
    <t>1. Process Asset Library
2. Process Assets
3. Document Templates
4. Reporting Templates</t>
  </si>
  <si>
    <t>1. Iteration Retrospectives
2. Program Increment Inspect &amp; Adapt Sessions
3. Project Post-Mortems
4. Lessons Learned</t>
  </si>
  <si>
    <t>1. Firm Delivery Office
2. Corporate Compliance Office (CMMI, ISO 9001, PMI)
3. Quality Management Office
4. Agile Management Office
5. Process Asset Library
6. Use of Microsoft Visual Studio Team Server (VSTS)</t>
  </si>
  <si>
    <t>1. Firm Strategic Plan
2. Firm Training Department
3. Firm Training Plan
4. Firm Skills Database
5. Firm Certification Database
6. Firm Training Delivery System</t>
  </si>
  <si>
    <t>1. Firm Strategic Plan
2. Firm Training Department
3. Firm Training Plan
4. Firm Skills Database
5. Firm Certification Database
6. Firm Training Delivery System
7. Firm Communities of Practice
8. Firm Video &amp; Presentation Repository</t>
  </si>
  <si>
    <t>1. Firm Training Delivery System
2. Firm Communities of Practice
3. Firm Video &amp; Presentation Repository
4. Contracted Training Delivery Services</t>
  </si>
  <si>
    <t>1. Firm Skills Database
2. Firm Certification Database
3. Firm Training Records</t>
  </si>
  <si>
    <t>1. Firm Strategic Plan
2. Firm Training Department
3. Firm Training Plan
4. Firm Skills Database
5. Firm Certification Database</t>
  </si>
  <si>
    <t>1. Firm Delivery Office
2. Corporate Compliance Office (CMMI, ISO 9001, PMI)
3. Quality Management Office
4. Agile Management Office
5. Process Asset Library
6. Program Increment Planning
7. Iteration Planning
8. Use of Microsoft Visual Studio Team Server (VSTS)</t>
  </si>
  <si>
    <t>1. Process Asset Library
2. Program Increment Planning
3. Iteration Planning
4. Use of Microsoft Visual Studio Team Server (VSTS)</t>
  </si>
  <si>
    <t>1. Process Asset Library
2. Program Increment Planning
3. Daily Standups
4. Iteration Demos
5. Iteration Retrospectives
6. System Demos
7. Program Increment Inspect &amp; Adapt Sessions
8. Use of Microsoft Visual Studio Team Server (VSTS)</t>
  </si>
  <si>
    <t>1. Shared Services
2. Communities of Practice
3. System Teams
4. Governance Teams
5. Agile Release Train Teams
6. Agile Teams</t>
  </si>
  <si>
    <t>1. Iteration Retrospectives
2. Program Increment Inspect &amp; Adapt Sessions
3 Use of SharePoint
4. Use of Microsoft Visual Studio Team Server (VSTS)
5. Process Asset Library</t>
  </si>
  <si>
    <t>1. Corporate Compliance Meetings (CMMI, ISO 9001, Delivery, Agile, etc.)
2. Monthly Project Reviews</t>
  </si>
  <si>
    <t>1. Program Increment Planning
2. Iteration Demos
3. System Demos
4. Program Increment Inspect &amp; Adapt Sessions
5. Weekly Customer Standups
6. Quarterly Program Reviews
7. Customer Gate Reviews</t>
  </si>
  <si>
    <t>1. Program Increment Planning
2. Resolve, Own, Assign, and Mitigate (ROAM)
3. Iteration Planning</t>
  </si>
  <si>
    <t>1. Program Increment Planning
2. Resolve, Own, Assign, and Mitigate (ROAM)
3. Iteration Planning
4. Iterations
5. Daily Standups
6. Iteration Demos
7. Iteration Retrospectives
8. System Demos
9. Program Increment Inspect &amp; Adapt Sessions</t>
  </si>
  <si>
    <t>1. Process Asset Library
2. Program Increment Planning
3. Iteration Planning
4. Decision Analysis Matrices</t>
  </si>
  <si>
    <t>1. Program Increment Planning
2. Iteration Planning
3. Decision Analysis Matrices</t>
  </si>
  <si>
    <t>1. Firm Delivery Office
2. Corporate Compliance Office (CMMI, ISO 9001, PMI)
3. Quality Management Office
4. Agile Management Office</t>
  </si>
  <si>
    <t>1. Firm Delivery Office
2. Corporate Compliance Office (CMMI, ISO 9001, PMI)
3. Quality Management Office
4. Agile Management Office
5. Program Increment Planning
6. Iteration Planning</t>
  </si>
  <si>
    <t>1. Firm Delivery Office
2. Corporate Compliance Office (CMMI, ISO 9001, PMI)
3. Quality Management Office
4. Agile Management Office
5. Iteration Retrospectives
6. Program Increment Inspect &amp; Adapt Sessions</t>
  </si>
  <si>
    <r>
      <t>Capability Maturity Model Integration</t>
    </r>
    <r>
      <rPr>
        <vertAlign val="superscript"/>
        <sz val="20"/>
        <color indexed="18"/>
        <rFont val="Impact"/>
        <family val="2"/>
      </rPr>
      <t>©</t>
    </r>
    <r>
      <rPr>
        <sz val="20"/>
        <color indexed="18"/>
        <rFont val="Impact"/>
        <family val="2"/>
      </rPr>
      <t xml:space="preserve"> for Development Version 1.3 (CMMI-DEV-V1.3</t>
    </r>
    <r>
      <rPr>
        <vertAlign val="superscript"/>
        <sz val="20"/>
        <color indexed="18"/>
        <rFont val="Impact"/>
        <family val="2"/>
      </rPr>
      <t>©</t>
    </r>
    <r>
      <rPr>
        <sz val="20"/>
        <color indexed="18"/>
        <rFont val="Impact"/>
        <family val="2"/>
      </rPr>
      <t>) to Scaled Agile Framework (SAFe) Mapping</t>
    </r>
  </si>
  <si>
    <t>SAFe Deliverable</t>
  </si>
  <si>
    <t>TRADITIONAL Work Product</t>
  </si>
  <si>
    <t>SAFe Work Product</t>
  </si>
  <si>
    <t>1. Built-in VSTS Relationships between Epics, Features, and User Stories</t>
  </si>
  <si>
    <t>1. Refine Backlog Items like Epics, Features, User Stories</t>
  </si>
  <si>
    <t>1. PI Planning, Sprint Planning
2. Weighted Shortest Job First (WSJF) Prioritization
3. Story Point estimating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</si>
</sst>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4">
    <font>
      <sz val="10"/>
      <name val="Arial"/>
      <family val="0"/>
    </font>
    <font>
      <sz val="8"/>
      <name val="Arial"/>
      <family val="0"/>
    </font>
    <font>
      <sz val="8"/>
      <name val="Arial Black"/>
      <family val="2"/>
    </font>
    <font>
      <sz val="20"/>
      <color indexed="18"/>
      <name val="Impact"/>
      <family val="2"/>
    </font>
    <font>
      <b/>
      <sz val="10"/>
      <name val="Arial"/>
      <family val="2"/>
    </font>
    <font>
      <sz val="8"/>
      <color indexed="9"/>
      <name val="Arial Black"/>
      <family val="2"/>
    </font>
    <font>
      <vertAlign val="superscript"/>
      <sz val="20"/>
      <color indexed="18"/>
      <name val="Impact"/>
      <family val="2"/>
    </font>
    <font>
      <b/>
      <sz val="10"/>
      <color indexed="9"/>
      <name val="Arial"/>
      <family val="2"/>
    </font>
    <font>
      <b/>
      <sz val="8"/>
      <name val="Arial Black"/>
      <family val="2"/>
    </font>
    <font>
      <sz val="12"/>
      <name val="Impac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1"/>
        <bgColor indexed="64"/>
      </patternFill>
    </fill>
    <fill>
      <patternFill patternType="solid">
        <fgColor indexed="13"/>
        <bgColor indexed="64"/>
      </patternFill>
    </fill>
    <fill>
      <patternFill patternType="solid">
        <fgColor indexed="51"/>
        <bgColor indexed="64"/>
      </patternFill>
    </fill>
    <fill>
      <patternFill patternType="solid">
        <fgColor indexed="1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thin"/>
      <bottom style="thin"/>
    </border>
    <border>
      <left>
        <color indexed="63"/>
      </left>
      <right>
        <color indexed="63"/>
      </right>
      <top style="thin"/>
      <bottom style="thin"/>
    </border>
    <border>
      <left style="thin"/>
      <right style="thin"/>
      <top style="thin"/>
      <bottom style="thin"/>
    </border>
    <border>
      <left style="thin"/>
      <right style="thin"/>
      <top style="thick"/>
      <bottom style="thick"/>
    </border>
    <border>
      <left style="thin"/>
      <right style="thin"/>
      <top style="thick"/>
      <bottom style="thin"/>
    </border>
    <border>
      <left style="thin"/>
      <right style="thin"/>
      <top style="thin"/>
      <bottom style="thick"/>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style="medium">
        <color indexed="9"/>
      </left>
      <right style="medium">
        <color indexed="9"/>
      </right>
      <top style="thin"/>
      <bottom style="thick"/>
    </border>
    <border>
      <left>
        <color indexed="63"/>
      </left>
      <right>
        <color indexed="63"/>
      </right>
      <top style="thin"/>
      <bottom style="thick"/>
    </border>
    <border>
      <left>
        <color indexed="63"/>
      </left>
      <right style="thick"/>
      <top style="thin"/>
      <bottom style="thick"/>
    </border>
    <border>
      <left style="thick"/>
      <right style="thin"/>
      <top style="thin"/>
      <bottom style="thin"/>
    </border>
    <border>
      <left style="thick"/>
      <right style="thick"/>
      <top style="thick"/>
      <bottom style="thick"/>
    </border>
    <border>
      <left style="thick"/>
      <right style="thin"/>
      <top style="thick"/>
      <bottom style="thick"/>
    </border>
    <border>
      <left style="thin"/>
      <right style="thick"/>
      <top style="thick"/>
      <bottom style="thick"/>
    </border>
    <border>
      <left style="thin"/>
      <right style="thick"/>
      <top style="thin"/>
      <bottom style="thin"/>
    </border>
    <border>
      <left style="thin"/>
      <right style="thick"/>
      <top style="thick"/>
      <bottom style="thin"/>
    </border>
    <border>
      <left style="thin"/>
      <right style="thin"/>
      <top style="thin"/>
      <bottom>
        <color indexed="63"/>
      </bottom>
    </border>
    <border>
      <left style="thin"/>
      <right style="thick"/>
      <top style="thin"/>
      <bottom>
        <color indexed="63"/>
      </bottom>
    </border>
    <border>
      <left style="thin"/>
      <right style="thin"/>
      <top style="thick"/>
      <bottom>
        <color indexed="63"/>
      </bottom>
    </border>
    <border>
      <left style="thin"/>
      <right style="thick"/>
      <top style="thick"/>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ck"/>
    </border>
    <border>
      <left style="thin"/>
      <right style="thick"/>
      <top>
        <color indexed="63"/>
      </top>
      <bottom>
        <color indexed="63"/>
      </bottom>
    </border>
    <border>
      <left style="thin"/>
      <right style="thick"/>
      <top>
        <color indexed="63"/>
      </top>
      <bottom style="thin"/>
    </border>
    <border>
      <left style="thin"/>
      <right style="thick"/>
      <top>
        <color indexed="63"/>
      </top>
      <bottom style="thick"/>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style="thin"/>
      <top style="thick"/>
      <bottom style="thin"/>
    </border>
    <border>
      <left style="thick"/>
      <right style="thin"/>
      <top style="thin"/>
      <bottom style="thick"/>
    </border>
    <border>
      <left style="thick"/>
      <right style="thick"/>
      <top style="thick"/>
      <bottom style="thin"/>
    </border>
    <border>
      <left style="thick"/>
      <right style="thick"/>
      <top style="thin"/>
      <bottom style="thin"/>
    </border>
    <border>
      <left style="thick"/>
      <right style="thick"/>
      <top style="thin"/>
      <bottom style="thick"/>
    </border>
    <border>
      <left style="thick"/>
      <right style="thin"/>
      <top>
        <color indexed="63"/>
      </top>
      <bottom style="thin"/>
    </border>
    <border>
      <left style="thick"/>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6">
    <xf numFmtId="0" fontId="0" fillId="0" borderId="0" xfId="0" applyAlignment="1">
      <alignment/>
    </xf>
    <xf numFmtId="0" fontId="2"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0" fillId="0" borderId="0" xfId="0" applyNumberFormat="1" applyFont="1" applyAlignment="1">
      <alignment horizontal="left" vertical="center" wrapText="1"/>
    </xf>
    <xf numFmtId="0" fontId="0" fillId="0" borderId="0" xfId="0" applyNumberFormat="1" applyFont="1" applyAlignment="1">
      <alignment horizontal="center" vertical="center"/>
    </xf>
    <xf numFmtId="0" fontId="5"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0" fillId="34" borderId="12" xfId="0" applyNumberFormat="1" applyFont="1" applyFill="1" applyBorder="1" applyAlignment="1">
      <alignment horizontal="center" vertical="center" wrapText="1"/>
    </xf>
    <xf numFmtId="0" fontId="0" fillId="34" borderId="12" xfId="0" applyNumberFormat="1" applyFont="1" applyFill="1" applyBorder="1" applyAlignment="1">
      <alignment horizontal="left" vertical="center" wrapText="1"/>
    </xf>
    <xf numFmtId="0" fontId="0" fillId="35" borderId="12" xfId="0" applyNumberFormat="1" applyFont="1" applyFill="1" applyBorder="1" applyAlignment="1">
      <alignment horizontal="center" vertical="center" wrapText="1"/>
    </xf>
    <xf numFmtId="0" fontId="0" fillId="35" borderId="12" xfId="0" applyNumberFormat="1" applyFont="1" applyFill="1" applyBorder="1" applyAlignment="1">
      <alignment horizontal="left" vertical="center" wrapText="1"/>
    </xf>
    <xf numFmtId="0" fontId="0" fillId="35" borderId="13" xfId="0" applyNumberFormat="1" applyFont="1" applyFill="1" applyBorder="1" applyAlignment="1">
      <alignment horizontal="center" vertical="center" wrapText="1"/>
    </xf>
    <xf numFmtId="0" fontId="0" fillId="34" borderId="14" xfId="0" applyNumberFormat="1" applyFont="1" applyFill="1" applyBorder="1" applyAlignment="1">
      <alignment horizontal="left" vertical="center" wrapText="1"/>
    </xf>
    <xf numFmtId="0" fontId="0" fillId="34" borderId="15" xfId="0" applyNumberFormat="1" applyFont="1" applyFill="1" applyBorder="1" applyAlignment="1">
      <alignment horizontal="left" vertical="center" wrapText="1"/>
    </xf>
    <xf numFmtId="0" fontId="0" fillId="35" borderId="14" xfId="0" applyNumberFormat="1" applyFont="1" applyFill="1" applyBorder="1" applyAlignment="1">
      <alignment horizontal="center" vertical="center" wrapText="1"/>
    </xf>
    <xf numFmtId="0" fontId="0" fillId="35" borderId="14" xfId="0" applyNumberFormat="1" applyFont="1" applyFill="1" applyBorder="1" applyAlignment="1">
      <alignment horizontal="left" vertical="center" wrapText="1"/>
    </xf>
    <xf numFmtId="0" fontId="0" fillId="35" borderId="15" xfId="0" applyNumberFormat="1" applyFont="1" applyFill="1" applyBorder="1" applyAlignment="1">
      <alignment horizontal="left" vertical="center" wrapText="1"/>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0" fillId="36" borderId="12" xfId="0" applyNumberFormat="1" applyFont="1" applyFill="1" applyBorder="1" applyAlignment="1">
      <alignment horizontal="center" vertical="center" wrapText="1"/>
    </xf>
    <xf numFmtId="0" fontId="0" fillId="37" borderId="12" xfId="0" applyNumberFormat="1" applyFont="1" applyFill="1" applyBorder="1" applyAlignment="1">
      <alignment horizontal="center" vertical="center" wrapText="1"/>
    </xf>
    <xf numFmtId="0" fontId="0" fillId="38" borderId="12" xfId="0" applyNumberFormat="1" applyFont="1" applyFill="1" applyBorder="1" applyAlignment="1">
      <alignment horizontal="center" vertical="center" wrapText="1"/>
    </xf>
    <xf numFmtId="0" fontId="0" fillId="39" borderId="12" xfId="0" applyNumberFormat="1" applyFont="1" applyFill="1" applyBorder="1" applyAlignment="1">
      <alignment horizontal="center" vertical="center" wrapText="1"/>
    </xf>
    <xf numFmtId="0" fontId="0" fillId="40" borderId="12" xfId="0" applyNumberFormat="1" applyFont="1" applyFill="1" applyBorder="1" applyAlignment="1">
      <alignment horizontal="center" vertical="center" wrapText="1"/>
    </xf>
    <xf numFmtId="0" fontId="7" fillId="33" borderId="19" xfId="0" applyNumberFormat="1" applyFont="1" applyFill="1" applyBorder="1" applyAlignment="1">
      <alignment horizontal="center" vertical="center" wrapText="1"/>
    </xf>
    <xf numFmtId="0" fontId="7" fillId="33" borderId="20" xfId="0" applyNumberFormat="1" applyFont="1" applyFill="1" applyBorder="1" applyAlignment="1">
      <alignment horizontal="center" vertical="center" wrapText="1"/>
    </xf>
    <xf numFmtId="9" fontId="7" fillId="33" borderId="20" xfId="0" applyNumberFormat="1" applyFont="1" applyFill="1" applyBorder="1" applyAlignment="1">
      <alignment horizontal="center" vertical="center" wrapText="1"/>
    </xf>
    <xf numFmtId="9" fontId="7" fillId="33" borderId="19" xfId="0" applyNumberFormat="1" applyFont="1" applyFill="1" applyBorder="1" applyAlignment="1">
      <alignment horizontal="center" vertical="center" wrapText="1"/>
    </xf>
    <xf numFmtId="9" fontId="7" fillId="33" borderId="21" xfId="0" applyNumberFormat="1" applyFont="1" applyFill="1" applyBorder="1" applyAlignment="1">
      <alignment horizontal="center" vertical="center" wrapText="1"/>
    </xf>
    <xf numFmtId="0" fontId="8" fillId="36" borderId="22" xfId="0" applyNumberFormat="1" applyFont="1" applyFill="1" applyBorder="1" applyAlignment="1">
      <alignment horizontal="center" vertical="center" wrapText="1"/>
    </xf>
    <xf numFmtId="0" fontId="8" fillId="37" borderId="22" xfId="0" applyNumberFormat="1" applyFont="1" applyFill="1" applyBorder="1" applyAlignment="1">
      <alignment horizontal="center" vertical="center" wrapText="1"/>
    </xf>
    <xf numFmtId="0" fontId="8" fillId="38" borderId="22" xfId="0" applyNumberFormat="1" applyFont="1" applyFill="1" applyBorder="1" applyAlignment="1">
      <alignment horizontal="center" vertical="center" wrapText="1"/>
    </xf>
    <xf numFmtId="0" fontId="8" fillId="39" borderId="22" xfId="0" applyNumberFormat="1" applyFont="1" applyFill="1" applyBorder="1" applyAlignment="1">
      <alignment horizontal="center" vertical="center" wrapText="1"/>
    </xf>
    <xf numFmtId="0" fontId="8" fillId="40" borderId="22" xfId="0" applyNumberFormat="1" applyFont="1" applyFill="1" applyBorder="1" applyAlignment="1">
      <alignment horizontal="center" vertical="center" wrapText="1"/>
    </xf>
    <xf numFmtId="0" fontId="2" fillId="35" borderId="13" xfId="0" applyNumberFormat="1" applyFont="1" applyFill="1" applyBorder="1" applyAlignment="1">
      <alignment horizontal="center" vertical="center" wrapText="1"/>
    </xf>
    <xf numFmtId="0" fontId="4" fillId="35" borderId="13" xfId="0" applyNumberFormat="1" applyFont="1" applyFill="1" applyBorder="1" applyAlignment="1">
      <alignment horizontal="center" vertical="center" wrapText="1"/>
    </xf>
    <xf numFmtId="0" fontId="4" fillId="34" borderId="12" xfId="0" applyNumberFormat="1" applyFont="1" applyFill="1" applyBorder="1" applyAlignment="1">
      <alignment horizontal="center" vertical="center" wrapText="1"/>
    </xf>
    <xf numFmtId="0" fontId="4" fillId="35" borderId="12" xfId="0" applyNumberFormat="1" applyFont="1" applyFill="1" applyBorder="1" applyAlignment="1">
      <alignment horizontal="center" vertical="center" wrapText="1"/>
    </xf>
    <xf numFmtId="0" fontId="4" fillId="35" borderId="14" xfId="0" applyNumberFormat="1" applyFont="1" applyFill="1" applyBorder="1" applyAlignment="1">
      <alignment horizontal="center" vertical="center" wrapText="1"/>
    </xf>
    <xf numFmtId="9" fontId="0" fillId="37" borderId="12" xfId="0" applyNumberFormat="1" applyFont="1" applyFill="1" applyBorder="1" applyAlignment="1">
      <alignment horizontal="center" vertical="center" wrapText="1"/>
    </xf>
    <xf numFmtId="9" fontId="0" fillId="38" borderId="12" xfId="0" applyNumberFormat="1" applyFont="1" applyFill="1" applyBorder="1" applyAlignment="1">
      <alignment horizontal="center" vertical="center" wrapText="1"/>
    </xf>
    <xf numFmtId="9" fontId="0" fillId="39" borderId="12" xfId="0" applyNumberFormat="1" applyFont="1" applyFill="1" applyBorder="1" applyAlignment="1">
      <alignment horizontal="center" vertical="center" wrapText="1"/>
    </xf>
    <xf numFmtId="9" fontId="0" fillId="40" borderId="12" xfId="0" applyNumberFormat="1" applyFont="1" applyFill="1" applyBorder="1" applyAlignment="1">
      <alignment horizontal="center" vertical="center" wrapText="1"/>
    </xf>
    <xf numFmtId="0" fontId="9" fillId="36" borderId="23" xfId="0" applyNumberFormat="1" applyFont="1" applyFill="1" applyBorder="1" applyAlignment="1">
      <alignment horizontal="center" vertical="center" wrapText="1"/>
    </xf>
    <xf numFmtId="0" fontId="2" fillId="35" borderId="24" xfId="0" applyNumberFormat="1" applyFont="1" applyFill="1" applyBorder="1" applyAlignment="1">
      <alignment horizontal="center" vertical="center" wrapText="1"/>
    </xf>
    <xf numFmtId="0" fontId="4" fillId="41" borderId="25" xfId="0" applyNumberFormat="1" applyFont="1" applyFill="1" applyBorder="1" applyAlignment="1">
      <alignment horizontal="center" vertical="center" wrapText="1"/>
    </xf>
    <xf numFmtId="9" fontId="4" fillId="41" borderId="26" xfId="0" applyNumberFormat="1" applyFont="1" applyFill="1" applyBorder="1" applyAlignment="1">
      <alignment horizontal="center" vertical="center" wrapText="1"/>
    </xf>
    <xf numFmtId="9" fontId="4" fillId="42" borderId="26" xfId="0" applyNumberFormat="1" applyFont="1" applyFill="1" applyBorder="1" applyAlignment="1">
      <alignment horizontal="center" vertical="center" wrapText="1"/>
    </xf>
    <xf numFmtId="9" fontId="4" fillId="43" borderId="26" xfId="0" applyNumberFormat="1" applyFont="1" applyFill="1" applyBorder="1" applyAlignment="1">
      <alignment horizontal="center" vertical="center" wrapText="1"/>
    </xf>
    <xf numFmtId="9" fontId="2" fillId="42" borderId="26" xfId="0" applyNumberFormat="1" applyFont="1" applyFill="1" applyBorder="1" applyAlignment="1">
      <alignment horizontal="center" vertical="center" wrapText="1"/>
    </xf>
    <xf numFmtId="9" fontId="2" fillId="42" borderId="27" xfId="0" applyNumberFormat="1" applyFont="1" applyFill="1" applyBorder="1" applyAlignment="1">
      <alignment horizontal="center" vertical="center" wrapText="1"/>
    </xf>
    <xf numFmtId="9" fontId="2" fillId="43" borderId="26" xfId="0" applyNumberFormat="1" applyFont="1" applyFill="1" applyBorder="1" applyAlignment="1">
      <alignment horizontal="center" vertical="center" wrapText="1"/>
    </xf>
    <xf numFmtId="0" fontId="0" fillId="34" borderId="28" xfId="0" applyNumberFormat="1" applyFont="1" applyFill="1" applyBorder="1" applyAlignment="1">
      <alignment horizontal="left" vertical="center" wrapText="1"/>
    </xf>
    <xf numFmtId="9" fontId="4" fillId="44" borderId="26" xfId="0" applyNumberFormat="1" applyFont="1" applyFill="1" applyBorder="1" applyAlignment="1">
      <alignment horizontal="center" vertical="center" wrapText="1"/>
    </xf>
    <xf numFmtId="9" fontId="4" fillId="45" borderId="26" xfId="0" applyNumberFormat="1" applyFont="1" applyFill="1" applyBorder="1" applyAlignment="1">
      <alignment horizontal="center" vertical="center" wrapText="1"/>
    </xf>
    <xf numFmtId="0" fontId="0" fillId="35" borderId="28" xfId="0" applyNumberFormat="1" applyFont="1" applyFill="1" applyBorder="1" applyAlignment="1">
      <alignment horizontal="center" vertical="center" wrapText="1"/>
    </xf>
    <xf numFmtId="9" fontId="2" fillId="42" borderId="29" xfId="0" applyNumberFormat="1" applyFont="1" applyFill="1" applyBorder="1" applyAlignment="1">
      <alignment horizontal="center" vertical="center" wrapText="1"/>
    </xf>
    <xf numFmtId="9" fontId="2" fillId="43" borderId="29" xfId="0" applyNumberFormat="1" applyFont="1" applyFill="1" applyBorder="1" applyAlignment="1">
      <alignment horizontal="center" vertical="center" wrapText="1"/>
    </xf>
    <xf numFmtId="0" fontId="0" fillId="35" borderId="28" xfId="0" applyNumberFormat="1" applyFont="1" applyFill="1" applyBorder="1" applyAlignment="1">
      <alignment horizontal="left" vertical="center" wrapText="1"/>
    </xf>
    <xf numFmtId="0" fontId="0" fillId="35" borderId="30" xfId="0" applyNumberFormat="1" applyFont="1" applyFill="1" applyBorder="1" applyAlignment="1">
      <alignment horizontal="center" vertical="center" wrapText="1"/>
    </xf>
    <xf numFmtId="0" fontId="0" fillId="35" borderId="30" xfId="0" applyNumberFormat="1" applyFont="1" applyFill="1" applyBorder="1" applyAlignment="1">
      <alignment horizontal="left" vertical="center" wrapText="1"/>
    </xf>
    <xf numFmtId="9" fontId="2" fillId="43" borderId="31" xfId="0" applyNumberFormat="1" applyFont="1" applyFill="1" applyBorder="1" applyAlignment="1">
      <alignment horizontal="center" vertical="center" wrapText="1"/>
    </xf>
    <xf numFmtId="0" fontId="0" fillId="35" borderId="28" xfId="0" applyNumberFormat="1" applyFont="1" applyFill="1"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34" borderId="28" xfId="0" applyNumberFormat="1" applyFont="1" applyFill="1" applyBorder="1" applyAlignment="1">
      <alignment horizontal="left" vertical="center" wrapText="1"/>
    </xf>
    <xf numFmtId="0" fontId="0" fillId="34" borderId="30" xfId="0" applyNumberFormat="1" applyFont="1" applyFill="1" applyBorder="1" applyAlignment="1">
      <alignment horizontal="left" vertical="center" wrapText="1"/>
    </xf>
    <xf numFmtId="0" fontId="0" fillId="35" borderId="30" xfId="0" applyNumberFormat="1" applyFont="1" applyFill="1" applyBorder="1" applyAlignment="1">
      <alignment horizontal="left" vertical="center" wrapText="1"/>
    </xf>
    <xf numFmtId="0" fontId="0" fillId="35" borderId="32" xfId="0" applyNumberFormat="1" applyFont="1" applyFill="1" applyBorder="1" applyAlignment="1">
      <alignment horizontal="left" vertical="center" wrapText="1"/>
    </xf>
    <xf numFmtId="0" fontId="0" fillId="35" borderId="33" xfId="0" applyNumberFormat="1" applyFont="1" applyFill="1" applyBorder="1" applyAlignment="1">
      <alignment horizontal="left" vertical="center" wrapText="1"/>
    </xf>
    <xf numFmtId="0" fontId="0" fillId="34" borderId="32" xfId="0" applyNumberFormat="1" applyFont="1" applyFill="1" applyBorder="1" applyAlignment="1">
      <alignment horizontal="left" vertical="center" wrapText="1"/>
    </xf>
    <xf numFmtId="0" fontId="0" fillId="34" borderId="33" xfId="0" applyNumberFormat="1" applyFont="1" applyFill="1" applyBorder="1" applyAlignment="1">
      <alignment horizontal="left" vertical="center" wrapText="1"/>
    </xf>
    <xf numFmtId="0" fontId="0" fillId="35" borderId="28" xfId="0" applyNumberFormat="1"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35" borderId="30" xfId="0" applyNumberFormat="1" applyFont="1" applyFill="1" applyBorder="1" applyAlignment="1">
      <alignment horizontal="center" vertical="center" wrapText="1"/>
    </xf>
    <xf numFmtId="0" fontId="0" fillId="34" borderId="28" xfId="0" applyNumberFormat="1" applyFont="1" applyFill="1" applyBorder="1" applyAlignment="1">
      <alignment horizontal="center" vertical="center" wrapText="1"/>
    </xf>
    <xf numFmtId="0" fontId="0" fillId="0" borderId="34" xfId="0" applyBorder="1" applyAlignment="1">
      <alignment horizontal="center" vertical="center" wrapText="1"/>
    </xf>
    <xf numFmtId="9" fontId="4" fillId="42" borderId="29"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9" fontId="4" fillId="42" borderId="31" xfId="0" applyNumberFormat="1" applyFont="1" applyFill="1" applyBorder="1" applyAlignment="1">
      <alignment horizontal="center" vertical="center" wrapText="1"/>
    </xf>
    <xf numFmtId="0" fontId="0" fillId="34" borderId="30" xfId="0" applyNumberFormat="1" applyFont="1" applyFill="1" applyBorder="1" applyAlignment="1">
      <alignment horizontal="center" vertical="center" wrapText="1"/>
    </xf>
    <xf numFmtId="0" fontId="0" fillId="34" borderId="32" xfId="0" applyNumberFormat="1" applyFont="1" applyFill="1" applyBorder="1" applyAlignment="1">
      <alignment horizontal="center" vertical="center" wrapText="1"/>
    </xf>
    <xf numFmtId="0" fontId="0" fillId="34" borderId="33" xfId="0" applyNumberFormat="1" applyFont="1" applyFill="1" applyBorder="1" applyAlignment="1">
      <alignment horizontal="center" vertical="center" wrapText="1"/>
    </xf>
    <xf numFmtId="9" fontId="2" fillId="42" borderId="29" xfId="0" applyNumberFormat="1" applyFont="1" applyFill="1" applyBorder="1" applyAlignment="1">
      <alignment horizontal="center" vertical="center" wrapText="1"/>
    </xf>
    <xf numFmtId="0" fontId="3" fillId="0" borderId="38" xfId="0" applyNumberFormat="1"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4" fillId="35" borderId="14" xfId="0" applyNumberFormat="1" applyFont="1" applyFill="1" applyBorder="1" applyAlignment="1">
      <alignment horizontal="center" vertical="center" wrapText="1"/>
    </xf>
    <xf numFmtId="0" fontId="4" fillId="35" borderId="33" xfId="0" applyNumberFormat="1" applyFont="1" applyFill="1" applyBorder="1" applyAlignment="1">
      <alignment horizontal="center" vertical="center" wrapText="1"/>
    </xf>
    <xf numFmtId="0" fontId="4" fillId="35" borderId="12" xfId="0" applyNumberFormat="1" applyFont="1" applyFill="1" applyBorder="1" applyAlignment="1">
      <alignment horizontal="center" vertical="center" wrapText="1"/>
    </xf>
    <xf numFmtId="0" fontId="2" fillId="34" borderId="14" xfId="0" applyNumberFormat="1" applyFont="1" applyFill="1" applyBorder="1" applyAlignment="1">
      <alignment horizontal="center" vertical="center" wrapText="1"/>
    </xf>
    <xf numFmtId="0" fontId="2" fillId="34" borderId="12" xfId="0" applyNumberFormat="1"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41" xfId="0" applyNumberFormat="1" applyFont="1" applyFill="1" applyBorder="1" applyAlignment="1">
      <alignment horizontal="center" vertical="center" wrapText="1"/>
    </xf>
    <xf numFmtId="0" fontId="2" fillId="34" borderId="22" xfId="0" applyNumberFormat="1"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42" xfId="0" applyFont="1" applyFill="1" applyBorder="1" applyAlignment="1">
      <alignment horizontal="center" vertical="center" wrapText="1"/>
    </xf>
    <xf numFmtId="0" fontId="4" fillId="34" borderId="14" xfId="0" applyNumberFormat="1" applyFont="1" applyFill="1" applyBorder="1" applyAlignment="1">
      <alignment horizontal="center" vertical="center" wrapText="1"/>
    </xf>
    <xf numFmtId="0" fontId="4" fillId="34" borderId="12" xfId="0" applyNumberFormat="1" applyFont="1" applyFill="1" applyBorder="1" applyAlignment="1">
      <alignment horizontal="center" vertical="center" wrapText="1"/>
    </xf>
    <xf numFmtId="0" fontId="4" fillId="34" borderId="15" xfId="0" applyNumberFormat="1" applyFont="1" applyFill="1" applyBorder="1" applyAlignment="1">
      <alignment horizontal="center" vertical="center" wrapText="1"/>
    </xf>
    <xf numFmtId="0" fontId="9" fillId="37" borderId="43" xfId="0" applyNumberFormat="1" applyFont="1" applyFill="1" applyBorder="1" applyAlignment="1">
      <alignment horizontal="center" vertical="center" wrapText="1"/>
    </xf>
    <xf numFmtId="0" fontId="9" fillId="37" borderId="44" xfId="0" applyFont="1" applyFill="1" applyBorder="1" applyAlignment="1">
      <alignment horizontal="center" vertical="center" wrapText="1"/>
    </xf>
    <xf numFmtId="0" fontId="9" fillId="37" borderId="45" xfId="0" applyFont="1" applyFill="1" applyBorder="1" applyAlignment="1">
      <alignment horizontal="center" vertical="center" wrapText="1"/>
    </xf>
    <xf numFmtId="0" fontId="2" fillId="35"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5" xfId="0" applyNumberFormat="1" applyFont="1" applyFill="1" applyBorder="1" applyAlignment="1">
      <alignment horizontal="center" vertical="center" wrapText="1"/>
    </xf>
    <xf numFmtId="0" fontId="2" fillId="35" borderId="41" xfId="0" applyNumberFormat="1" applyFont="1" applyFill="1" applyBorder="1" applyAlignment="1">
      <alignment horizontal="center" vertical="center" wrapText="1"/>
    </xf>
    <xf numFmtId="0" fontId="2" fillId="35" borderId="46" xfId="0" applyNumberFormat="1" applyFont="1" applyFill="1" applyBorder="1" applyAlignment="1">
      <alignment horizontal="center" vertical="center" wrapText="1"/>
    </xf>
    <xf numFmtId="0" fontId="2" fillId="35" borderId="22" xfId="0" applyFont="1" applyFill="1" applyBorder="1" applyAlignment="1">
      <alignment horizontal="center" vertical="center" wrapText="1"/>
    </xf>
    <xf numFmtId="0" fontId="2" fillId="35" borderId="42" xfId="0" applyFont="1" applyFill="1" applyBorder="1" applyAlignment="1">
      <alignment horizontal="center" vertical="center" wrapText="1"/>
    </xf>
    <xf numFmtId="0" fontId="2" fillId="35" borderId="14" xfId="0" applyNumberFormat="1" applyFont="1" applyFill="1" applyBorder="1" applyAlignment="1">
      <alignment horizontal="center" vertical="center" wrapText="1"/>
    </xf>
    <xf numFmtId="0" fontId="2" fillId="35" borderId="33" xfId="0" applyNumberFormat="1"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5" borderId="15" xfId="0" applyNumberFormat="1"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22" xfId="0" applyNumberFormat="1" applyFont="1" applyFill="1" applyBorder="1" applyAlignment="1">
      <alignment horizontal="center" vertical="center" wrapText="1"/>
    </xf>
    <xf numFmtId="0" fontId="2" fillId="35" borderId="42" xfId="0" applyNumberFormat="1" applyFont="1" applyFill="1" applyBorder="1" applyAlignment="1">
      <alignment horizontal="center" vertical="center" wrapText="1"/>
    </xf>
    <xf numFmtId="0" fontId="2" fillId="34" borderId="47" xfId="0" applyNumberFormat="1" applyFont="1" applyFill="1" applyBorder="1" applyAlignment="1">
      <alignment horizontal="center" vertical="center" wrapText="1"/>
    </xf>
    <xf numFmtId="0" fontId="2" fillId="34" borderId="42" xfId="0" applyNumberFormat="1" applyFont="1" applyFill="1" applyBorder="1" applyAlignment="1">
      <alignment horizontal="center" vertical="center" wrapText="1"/>
    </xf>
    <xf numFmtId="0" fontId="2" fillId="34" borderId="28" xfId="0" applyFont="1" applyFill="1" applyBorder="1" applyAlignment="1">
      <alignment horizontal="center" vertical="center" wrapText="1"/>
    </xf>
    <xf numFmtId="0" fontId="9" fillId="38" borderId="43" xfId="0" applyNumberFormat="1" applyFont="1" applyFill="1" applyBorder="1" applyAlignment="1">
      <alignment horizontal="center" vertical="center" wrapText="1"/>
    </xf>
    <xf numFmtId="0" fontId="9" fillId="38" borderId="44" xfId="0" applyFont="1" applyFill="1" applyBorder="1" applyAlignment="1">
      <alignment horizontal="center" vertical="center" wrapText="1"/>
    </xf>
    <xf numFmtId="0" fontId="9" fillId="38" borderId="45" xfId="0" applyFont="1" applyFill="1" applyBorder="1" applyAlignment="1">
      <alignment horizontal="center" vertical="center" wrapText="1"/>
    </xf>
    <xf numFmtId="0" fontId="9" fillId="39" borderId="43" xfId="0" applyNumberFormat="1" applyFont="1" applyFill="1" applyBorder="1" applyAlignment="1">
      <alignment horizontal="center" vertical="center" wrapText="1"/>
    </xf>
    <xf numFmtId="0" fontId="9" fillId="39" borderId="44" xfId="0" applyNumberFormat="1" applyFont="1" applyFill="1" applyBorder="1" applyAlignment="1">
      <alignment horizontal="center" vertical="center" wrapText="1"/>
    </xf>
    <xf numFmtId="0" fontId="9" fillId="39" borderId="45" xfId="0" applyNumberFormat="1" applyFont="1" applyFill="1" applyBorder="1" applyAlignment="1">
      <alignment horizontal="center" vertical="center" wrapText="1"/>
    </xf>
    <xf numFmtId="0" fontId="9" fillId="40" borderId="43" xfId="0" applyNumberFormat="1" applyFont="1" applyFill="1" applyBorder="1" applyAlignment="1">
      <alignment horizontal="center" vertical="center" wrapText="1"/>
    </xf>
    <xf numFmtId="0" fontId="9" fillId="40" borderId="44" xfId="0" applyNumberFormat="1" applyFont="1" applyFill="1" applyBorder="1" applyAlignment="1">
      <alignment horizontal="center" vertical="center" wrapText="1"/>
    </xf>
    <xf numFmtId="0" fontId="9" fillId="40" borderId="45" xfId="0" applyNumberFormat="1" applyFont="1" applyFill="1" applyBorder="1" applyAlignment="1">
      <alignment horizontal="center" vertical="center" wrapText="1"/>
    </xf>
    <xf numFmtId="9" fontId="2" fillId="42" borderId="31" xfId="0" applyNumberFormat="1" applyFont="1" applyFill="1" applyBorder="1" applyAlignment="1">
      <alignment horizontal="center" vertical="center" wrapText="1"/>
    </xf>
    <xf numFmtId="9" fontId="2" fillId="43" borderId="29" xfId="0" applyNumberFormat="1" applyFont="1" applyFill="1" applyBorder="1" applyAlignment="1">
      <alignment horizontal="center" vertical="center" wrapText="1"/>
    </xf>
    <xf numFmtId="9" fontId="2" fillId="43" borderId="31" xfId="0" applyNumberFormat="1" applyFont="1" applyFill="1" applyBorder="1" applyAlignment="1">
      <alignment horizontal="center" vertical="center" wrapText="1"/>
    </xf>
    <xf numFmtId="9" fontId="2" fillId="44" borderId="29" xfId="0" applyNumberFormat="1" applyFont="1" applyFill="1" applyBorder="1" applyAlignment="1">
      <alignment horizontal="center" vertical="center" wrapText="1"/>
    </xf>
    <xf numFmtId="9" fontId="2" fillId="44" borderId="31" xfId="0" applyNumberFormat="1" applyFont="1" applyFill="1" applyBorder="1" applyAlignment="1">
      <alignment horizontal="center" vertical="center" wrapText="1"/>
    </xf>
    <xf numFmtId="9" fontId="2" fillId="45" borderId="29" xfId="0" applyNumberFormat="1" applyFont="1" applyFill="1" applyBorder="1" applyAlignment="1">
      <alignment horizontal="center" vertical="center" wrapText="1"/>
    </xf>
    <xf numFmtId="9" fontId="2" fillId="45" borderId="3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784"/>
  <sheetViews>
    <sheetView tabSelected="1" zoomScalePageLayoutView="0" workbookViewId="0" topLeftCell="A1">
      <pane ySplit="8" topLeftCell="A9" activePane="bottomLeft" state="frozen"/>
      <selection pane="topLeft" activeCell="A1" sqref="A1"/>
      <selection pane="bottomLeft" activeCell="A1" sqref="A1:P1"/>
    </sheetView>
  </sheetViews>
  <sheetFormatPr defaultColWidth="9.140625" defaultRowHeight="12.75"/>
  <cols>
    <col min="1" max="1" width="13.7109375" style="2" customWidth="1"/>
    <col min="2" max="3" width="14.7109375" style="2" customWidth="1"/>
    <col min="4" max="4" width="13.7109375" style="2" customWidth="1"/>
    <col min="5" max="5" width="35.7109375" style="3" customWidth="1"/>
    <col min="6" max="6" width="30.7109375" style="3" customWidth="1"/>
    <col min="7" max="7" width="28.7109375" style="3" customWidth="1"/>
    <col min="8" max="9" width="25.7109375" style="3" customWidth="1"/>
    <col min="10" max="16" width="5.7109375" style="4" bestFit="1" customWidth="1"/>
    <col min="17" max="16384" width="9.140625" style="4" customWidth="1"/>
  </cols>
  <sheetData>
    <row r="1" spans="1:16" ht="27.75" thickTop="1">
      <c r="A1" s="89" t="s">
        <v>1468</v>
      </c>
      <c r="B1" s="90"/>
      <c r="C1" s="90"/>
      <c r="D1" s="90"/>
      <c r="E1" s="90"/>
      <c r="F1" s="90"/>
      <c r="G1" s="90"/>
      <c r="H1" s="90"/>
      <c r="I1" s="90"/>
      <c r="J1" s="90"/>
      <c r="K1" s="90"/>
      <c r="L1" s="90"/>
      <c r="M1" s="90"/>
      <c r="N1" s="90"/>
      <c r="O1" s="90"/>
      <c r="P1" s="91"/>
    </row>
    <row r="2" spans="1:16" s="1" customFormat="1" ht="12.75">
      <c r="A2" s="17" t="s">
        <v>194</v>
      </c>
      <c r="B2" s="5" t="s">
        <v>439</v>
      </c>
      <c r="C2" s="6" t="s">
        <v>440</v>
      </c>
      <c r="D2" s="5" t="s">
        <v>441</v>
      </c>
      <c r="E2" s="6" t="s">
        <v>200</v>
      </c>
      <c r="F2" s="5" t="s">
        <v>1470</v>
      </c>
      <c r="G2" s="5" t="s">
        <v>1471</v>
      </c>
      <c r="H2" s="5" t="s">
        <v>1202</v>
      </c>
      <c r="I2" s="5" t="s">
        <v>1469</v>
      </c>
      <c r="J2" s="6" t="s">
        <v>1203</v>
      </c>
      <c r="K2" s="5" t="s">
        <v>1204</v>
      </c>
      <c r="L2" s="6" t="s">
        <v>1205</v>
      </c>
      <c r="M2" s="5" t="s">
        <v>1206</v>
      </c>
      <c r="N2" s="6" t="s">
        <v>1207</v>
      </c>
      <c r="O2" s="5" t="s">
        <v>1208</v>
      </c>
      <c r="P2" s="18" t="s">
        <v>1209</v>
      </c>
    </row>
    <row r="3" spans="1:16" ht="12.75">
      <c r="A3" s="30" t="s">
        <v>195</v>
      </c>
      <c r="B3" s="20" t="str">
        <f aca="true" t="shared" si="0" ref="B3:H3">IF(COUNTIF(B9:B9,"&lt;&gt;"&amp;"N/A")=0,"N/A",COUNTIF(B9:B9,"&lt;&gt;"&amp;"N/A"))</f>
        <v>N/A</v>
      </c>
      <c r="C3" s="20" t="str">
        <f t="shared" si="0"/>
        <v>N/A</v>
      </c>
      <c r="D3" s="20" t="str">
        <f t="shared" si="0"/>
        <v>N/A</v>
      </c>
      <c r="E3" s="20" t="str">
        <f t="shared" si="0"/>
        <v>N/A</v>
      </c>
      <c r="F3" s="20" t="str">
        <f>IF(COUNTIF(F9:F9,"&lt;&gt;"&amp;"N/A")=0,"N/A",COUNTIF(F9:F9,"&lt;&gt;"&amp;"N/A"))</f>
        <v>N/A</v>
      </c>
      <c r="G3" s="20" t="str">
        <f>IF(COUNTIF(G9:G9,"&lt;&gt;"&amp;"N/A")=0,"N/A",COUNTIF(G9:G9,"&lt;&gt;"&amp;"N/A"))</f>
        <v>N/A</v>
      </c>
      <c r="H3" s="20" t="str">
        <f t="shared" si="0"/>
        <v>N/A</v>
      </c>
      <c r="I3" s="20" t="str">
        <f>IF(COUNTIF(I9:I9,"&lt;&gt;"&amp;"N/A")=0,"N/A",COUNTIF(I9:I9,"&lt;&gt;"&amp;"N/A"))</f>
        <v>N/A</v>
      </c>
      <c r="J3" s="20" t="s">
        <v>197</v>
      </c>
      <c r="K3" s="20" t="s">
        <v>197</v>
      </c>
      <c r="L3" s="20" t="s">
        <v>197</v>
      </c>
      <c r="M3" s="20" t="s">
        <v>197</v>
      </c>
      <c r="N3" s="20" t="s">
        <v>197</v>
      </c>
      <c r="O3" s="20" t="s">
        <v>197</v>
      </c>
      <c r="P3" s="47" t="s">
        <v>197</v>
      </c>
    </row>
    <row r="4" spans="1:16" ht="12.75">
      <c r="A4" s="31" t="s">
        <v>81</v>
      </c>
      <c r="B4" s="21">
        <f aca="true" t="shared" si="1" ref="B4:H4">IF(COUNTIF(B10:B240,"&lt;&gt;"&amp;"")=0,"N/A",COUNTIF(B10:B240,"&lt;&gt;"&amp;""))</f>
        <v>7</v>
      </c>
      <c r="C4" s="21">
        <f t="shared" si="1"/>
        <v>15</v>
      </c>
      <c r="D4" s="21">
        <f t="shared" si="1"/>
        <v>54</v>
      </c>
      <c r="E4" s="21">
        <f t="shared" si="1"/>
        <v>227</v>
      </c>
      <c r="F4" s="21">
        <f>IF(COUNTIF(F10:F240,"&lt;&gt;"&amp;"")=0,"N/A",COUNTIF(F10:F240,"&lt;&gt;"&amp;""))</f>
        <v>54</v>
      </c>
      <c r="G4" s="21">
        <f>IF(COUNTIF(G10:G240,"&lt;&gt;"&amp;"")=0,"N/A",COUNTIF(G10:G240,"&lt;&gt;"&amp;""))</f>
        <v>54</v>
      </c>
      <c r="H4" s="21">
        <f t="shared" si="1"/>
        <v>54</v>
      </c>
      <c r="I4" s="21">
        <f>IF(COUNTIF(I10:I240,"&lt;&gt;"&amp;"")=0,"N/A",COUNTIF(I10:I240,"&lt;&gt;"&amp;""))</f>
        <v>54</v>
      </c>
      <c r="J4" s="40">
        <f>IF(ISERROR(SUM(J10:J240)/($H4*1)),0,SUM(J10:J240)/($G4*1))</f>
        <v>1</v>
      </c>
      <c r="K4" s="40">
        <f>IF(ISERROR(SUM(K10:K240)/($H4*2)),0,SUM(K10:K240)/($G4*2))</f>
        <v>1</v>
      </c>
      <c r="L4" s="40">
        <f>IF(ISERROR(SUM(L10:L240)/($H4*4)),0,SUM(L10:L240)/($G4*4))</f>
        <v>1</v>
      </c>
      <c r="M4" s="40">
        <f>IF(ISERROR(SUM(M10:M240)/($H4*8)),0,SUM(M10:M240)/($G4*8))</f>
        <v>1</v>
      </c>
      <c r="N4" s="40">
        <f>IF(ISERROR(SUM(N10:N240)/($H4*16)),0,SUM(N10:N240)/($G4*16))</f>
        <v>1</v>
      </c>
      <c r="O4" s="40">
        <f>IF(ISERROR(SUM(O10:O240)/($H4*32)),0,SUM(O10:O240)/($G4*32))</f>
        <v>1</v>
      </c>
      <c r="P4" s="48">
        <f>AVERAGE(P10:P240)</f>
        <v>1</v>
      </c>
    </row>
    <row r="5" spans="1:16" ht="12.75">
      <c r="A5" s="32" t="s">
        <v>667</v>
      </c>
      <c r="B5" s="22">
        <f aca="true" t="shared" si="2" ref="B5:H5">IF(COUNTIF(B241:B647,"&lt;&gt;"&amp;"")=0,"N/A",COUNTIF(B241:B647,"&lt;&gt;"&amp;""))</f>
        <v>11</v>
      </c>
      <c r="C5" s="22">
        <f t="shared" si="2"/>
        <v>26</v>
      </c>
      <c r="D5" s="22">
        <f t="shared" si="2"/>
        <v>86</v>
      </c>
      <c r="E5" s="22">
        <f t="shared" si="2"/>
        <v>407</v>
      </c>
      <c r="F5" s="22">
        <f>IF(COUNTIF(F241:F647,"&lt;&gt;"&amp;"")=0,"N/A",COUNTIF(F241:F647,"&lt;&gt;"&amp;""))</f>
        <v>86</v>
      </c>
      <c r="G5" s="22">
        <f>IF(COUNTIF(G241:G647,"&lt;&gt;"&amp;"")=0,"N/A",COUNTIF(G241:G647,"&lt;&gt;"&amp;""))</f>
        <v>86</v>
      </c>
      <c r="H5" s="22">
        <f t="shared" si="2"/>
        <v>86</v>
      </c>
      <c r="I5" s="22">
        <f>IF(COUNTIF(I241:I647,"&lt;&gt;"&amp;"")=0,"N/A",COUNTIF(I241:I647,"&lt;&gt;"&amp;""))</f>
        <v>86</v>
      </c>
      <c r="J5" s="41">
        <f>IF(ISERROR(SUM(J241:J647)/($H5*1)),0,SUM(J241:J647)/($G5*1))</f>
        <v>1</v>
      </c>
      <c r="K5" s="41">
        <f>IF(ISERROR(SUM(K241:K647)/($H5*2)),0,SUM(K241:K647)/($G5*2))</f>
        <v>1</v>
      </c>
      <c r="L5" s="41">
        <f>IF(ISERROR(SUM(L241:L647)/($H5*4)),0,SUM(L241:L647)/($G5*4))</f>
        <v>1</v>
      </c>
      <c r="M5" s="41">
        <f>IF(ISERROR(SUM(M241:M647)/($H5*8)),0,SUM(M241:M647)/($G5*8))</f>
        <v>1</v>
      </c>
      <c r="N5" s="41">
        <f>IF(ISERROR(SUM(N241:N647)/($H5*16)),0,SUM(N241:N647)/($G5*16))</f>
        <v>1</v>
      </c>
      <c r="O5" s="41">
        <f>IF(ISERROR(SUM(O241:O647)/($H5*32)),0,SUM(O241:O647)/($G5*32))</f>
        <v>1</v>
      </c>
      <c r="P5" s="49">
        <f>AVERAGE(P241:P647)</f>
        <v>1</v>
      </c>
    </row>
    <row r="6" spans="1:16" ht="12.75">
      <c r="A6" s="33" t="s">
        <v>82</v>
      </c>
      <c r="B6" s="23">
        <f aca="true" t="shared" si="3" ref="B6:H6">IF(COUNTIF(B648:B713,"&lt;&gt;"&amp;"")=0,"N/A",COUNTIF(B648:B713,"&lt;&gt;"&amp;""))</f>
        <v>2</v>
      </c>
      <c r="C6" s="23">
        <f t="shared" si="3"/>
        <v>3</v>
      </c>
      <c r="D6" s="23">
        <f t="shared" si="3"/>
        <v>12</v>
      </c>
      <c r="E6" s="23">
        <f t="shared" si="3"/>
        <v>66</v>
      </c>
      <c r="F6" s="23">
        <f>IF(COUNTIF(F648:F713,"&lt;&gt;"&amp;"")=0,"N/A",COUNTIF(F648:F713,"&lt;&gt;"&amp;""))</f>
        <v>12</v>
      </c>
      <c r="G6" s="23">
        <f>IF(COUNTIF(G648:G713,"&lt;&gt;"&amp;"")=0,"N/A",COUNTIF(G648:G713,"&lt;&gt;"&amp;""))</f>
        <v>12</v>
      </c>
      <c r="H6" s="23">
        <f t="shared" si="3"/>
        <v>12</v>
      </c>
      <c r="I6" s="23">
        <f>IF(COUNTIF(I648:I713,"&lt;&gt;"&amp;"")=0,"N/A",COUNTIF(I648:I713,"&lt;&gt;"&amp;""))</f>
        <v>12</v>
      </c>
      <c r="J6" s="42">
        <f>IF(ISERROR(SUM(J648:J713)/($H6*1)),0,SUM(J648:J713)/($G6*1))</f>
        <v>1</v>
      </c>
      <c r="K6" s="42">
        <f>IF(ISERROR(SUM(K648:K713)/($H6*1)),0,SUM(K648:K713)/($G6*2))</f>
        <v>1</v>
      </c>
      <c r="L6" s="42">
        <f>IF(ISERROR(SUM(L648:L713)/($H6*1)),0,SUM(L648:L713)/($G6*4))</f>
        <v>1</v>
      </c>
      <c r="M6" s="42">
        <f>IF(ISERROR(SUM(M648:M713)/($H6*1)),0,SUM(M648:M713)/($G6*8))</f>
        <v>1</v>
      </c>
      <c r="N6" s="42">
        <f>IF(ISERROR(SUM(N648:N713)/($H6*1)),0,SUM(N648:N713)/($G6*16))</f>
        <v>1</v>
      </c>
      <c r="O6" s="42">
        <f>IF(ISERROR(SUM(O648:O713)/($H6*1)),0,SUM(O648:O713)/($G6*32))</f>
        <v>1</v>
      </c>
      <c r="P6" s="54">
        <f>AVERAGE(P648:P713)</f>
        <v>1</v>
      </c>
    </row>
    <row r="7" spans="1:16" ht="12.75">
      <c r="A7" s="34" t="s">
        <v>83</v>
      </c>
      <c r="B7" s="24">
        <f aca="true" t="shared" si="4" ref="B7:H7">IF(COUNTIF(B714:B784,"&lt;&gt;"&amp;"")=0,"N/A",COUNTIF(B714:B784,"&lt;&gt;"&amp;""))</f>
        <v>2</v>
      </c>
      <c r="C7" s="24">
        <f t="shared" si="4"/>
        <v>5</v>
      </c>
      <c r="D7" s="24">
        <f t="shared" si="4"/>
        <v>15</v>
      </c>
      <c r="E7" s="24">
        <f t="shared" si="4"/>
        <v>71</v>
      </c>
      <c r="F7" s="24">
        <f>IF(COUNTIF(F714:F784,"&lt;&gt;"&amp;"")=0,"N/A",COUNTIF(F714:F784,"&lt;&gt;"&amp;""))</f>
        <v>15</v>
      </c>
      <c r="G7" s="24">
        <f>IF(COUNTIF(G714:G784,"&lt;&gt;"&amp;"")=0,"N/A",COUNTIF(G714:G784,"&lt;&gt;"&amp;""))</f>
        <v>15</v>
      </c>
      <c r="H7" s="24">
        <f t="shared" si="4"/>
        <v>15</v>
      </c>
      <c r="I7" s="24">
        <f>IF(COUNTIF(I714:I784,"&lt;&gt;"&amp;"")=0,"N/A",COUNTIF(I714:I784,"&lt;&gt;"&amp;""))</f>
        <v>15</v>
      </c>
      <c r="J7" s="43">
        <f>IF(ISERROR(SUM(J714:J784)/($H7*1)),0,SUM(J714:J784)/($G7*1))</f>
        <v>1</v>
      </c>
      <c r="K7" s="43">
        <f>IF(ISERROR(SUM(K714:K784)/($H7*2)),0,SUM(K714:K784)/($G7*2))</f>
        <v>1</v>
      </c>
      <c r="L7" s="43">
        <f>IF(ISERROR(SUM(L714:L784)/($H7*4)),0,SUM(L714:L784)/($G7*4))</f>
        <v>1</v>
      </c>
      <c r="M7" s="43">
        <f>IF(ISERROR(SUM(M714:M784)/($H7*8)),0,SUM(M714:M784)/($G7*8))</f>
        <v>1</v>
      </c>
      <c r="N7" s="43">
        <f>IF(ISERROR(SUM(N714:N784)/($H7*16)),0,SUM(N714:N784)/($G7*16))</f>
        <v>1</v>
      </c>
      <c r="O7" s="43">
        <f>IF(ISERROR(SUM(O714:O784)/($H7*32)),0,SUM(O714:O784)/($G7*32))</f>
        <v>1</v>
      </c>
      <c r="P7" s="55">
        <f>AVERAGE(P714:P784)</f>
        <v>1</v>
      </c>
    </row>
    <row r="8" spans="1:16" s="1" customFormat="1" ht="13.5" thickBot="1">
      <c r="A8" s="19" t="s">
        <v>84</v>
      </c>
      <c r="B8" s="25">
        <f aca="true" t="shared" si="5" ref="B8:H8">SUM(B3:B7)</f>
        <v>22</v>
      </c>
      <c r="C8" s="26">
        <f t="shared" si="5"/>
        <v>49</v>
      </c>
      <c r="D8" s="25">
        <f t="shared" si="5"/>
        <v>167</v>
      </c>
      <c r="E8" s="26">
        <f t="shared" si="5"/>
        <v>771</v>
      </c>
      <c r="F8" s="25">
        <f t="shared" si="5"/>
        <v>167</v>
      </c>
      <c r="G8" s="25">
        <f t="shared" si="5"/>
        <v>167</v>
      </c>
      <c r="H8" s="25">
        <f t="shared" si="5"/>
        <v>167</v>
      </c>
      <c r="I8" s="25">
        <f>SUM(I3:I7)</f>
        <v>167</v>
      </c>
      <c r="J8" s="27">
        <f>AVERAGE(J4:J7)</f>
        <v>1</v>
      </c>
      <c r="K8" s="28">
        <f aca="true" t="shared" si="6" ref="K8:P8">AVERAGE(K4:K7)</f>
        <v>1</v>
      </c>
      <c r="L8" s="27">
        <f t="shared" si="6"/>
        <v>1</v>
      </c>
      <c r="M8" s="28">
        <f t="shared" si="6"/>
        <v>1</v>
      </c>
      <c r="N8" s="27">
        <f t="shared" si="6"/>
        <v>1</v>
      </c>
      <c r="O8" s="28">
        <f t="shared" si="6"/>
        <v>1</v>
      </c>
      <c r="P8" s="29">
        <f t="shared" si="6"/>
        <v>1</v>
      </c>
    </row>
    <row r="9" spans="1:16" s="2" customFormat="1" ht="18" thickBot="1" thickTop="1">
      <c r="A9" s="44" t="s">
        <v>195</v>
      </c>
      <c r="B9" s="45" t="s">
        <v>197</v>
      </c>
      <c r="C9" s="35" t="s">
        <v>197</v>
      </c>
      <c r="D9" s="36" t="s">
        <v>197</v>
      </c>
      <c r="E9" s="11" t="s">
        <v>197</v>
      </c>
      <c r="F9" s="11" t="s">
        <v>197</v>
      </c>
      <c r="G9" s="11" t="s">
        <v>197</v>
      </c>
      <c r="H9" s="11" t="s">
        <v>197</v>
      </c>
      <c r="I9" s="11" t="s">
        <v>197</v>
      </c>
      <c r="J9" s="11" t="s">
        <v>197</v>
      </c>
      <c r="K9" s="11" t="s">
        <v>197</v>
      </c>
      <c r="L9" s="11" t="s">
        <v>197</v>
      </c>
      <c r="M9" s="11" t="s">
        <v>197</v>
      </c>
      <c r="N9" s="11" t="s">
        <v>197</v>
      </c>
      <c r="O9" s="11" t="s">
        <v>197</v>
      </c>
      <c r="P9" s="46" t="s">
        <v>197</v>
      </c>
    </row>
    <row r="10" spans="1:16" ht="27" customHeight="1" thickTop="1">
      <c r="A10" s="106" t="s">
        <v>715</v>
      </c>
      <c r="B10" s="99" t="s">
        <v>196</v>
      </c>
      <c r="C10" s="95" t="s">
        <v>198</v>
      </c>
      <c r="D10" s="103" t="s">
        <v>199</v>
      </c>
      <c r="E10" s="12" t="s">
        <v>201</v>
      </c>
      <c r="F10" s="68" t="s">
        <v>989</v>
      </c>
      <c r="G10" s="68" t="s">
        <v>1182</v>
      </c>
      <c r="H10" s="68" t="s">
        <v>1215</v>
      </c>
      <c r="I10" s="68" t="s">
        <v>1412</v>
      </c>
      <c r="J10" s="85">
        <v>1</v>
      </c>
      <c r="K10" s="85">
        <v>2</v>
      </c>
      <c r="L10" s="85">
        <v>4</v>
      </c>
      <c r="M10" s="85">
        <v>8</v>
      </c>
      <c r="N10" s="85">
        <v>16</v>
      </c>
      <c r="O10" s="85">
        <v>32</v>
      </c>
      <c r="P10" s="84">
        <f>SUM(J10:O10)/63</f>
        <v>1</v>
      </c>
    </row>
    <row r="11" spans="1:16" ht="38.25" customHeight="1">
      <c r="A11" s="107"/>
      <c r="B11" s="100"/>
      <c r="C11" s="96"/>
      <c r="D11" s="104"/>
      <c r="E11" s="8" t="s">
        <v>202</v>
      </c>
      <c r="F11" s="72"/>
      <c r="G11" s="72"/>
      <c r="H11" s="72"/>
      <c r="I11" s="72"/>
      <c r="J11" s="86"/>
      <c r="K11" s="75"/>
      <c r="L11" s="75"/>
      <c r="M11" s="75"/>
      <c r="N11" s="75"/>
      <c r="O11" s="75"/>
      <c r="P11" s="81"/>
    </row>
    <row r="12" spans="1:16" ht="25.5">
      <c r="A12" s="107"/>
      <c r="B12" s="100"/>
      <c r="C12" s="96"/>
      <c r="D12" s="104"/>
      <c r="E12" s="8" t="s">
        <v>203</v>
      </c>
      <c r="F12" s="72"/>
      <c r="G12" s="72"/>
      <c r="H12" s="72"/>
      <c r="I12" s="72"/>
      <c r="J12" s="86"/>
      <c r="K12" s="75"/>
      <c r="L12" s="75"/>
      <c r="M12" s="75"/>
      <c r="N12" s="75"/>
      <c r="O12" s="75"/>
      <c r="P12" s="81"/>
    </row>
    <row r="13" spans="1:16" ht="69.75" customHeight="1">
      <c r="A13" s="107"/>
      <c r="B13" s="100"/>
      <c r="C13" s="96"/>
      <c r="D13" s="104"/>
      <c r="E13" s="8" t="s">
        <v>204</v>
      </c>
      <c r="F13" s="73"/>
      <c r="G13" s="73"/>
      <c r="H13" s="73"/>
      <c r="I13" s="73"/>
      <c r="J13" s="87"/>
      <c r="K13" s="76"/>
      <c r="L13" s="76"/>
      <c r="M13" s="76"/>
      <c r="N13" s="76"/>
      <c r="O13" s="76"/>
      <c r="P13" s="82"/>
    </row>
    <row r="14" spans="1:16" ht="26.25" customHeight="1">
      <c r="A14" s="107"/>
      <c r="B14" s="101"/>
      <c r="C14" s="97"/>
      <c r="D14" s="104" t="s">
        <v>205</v>
      </c>
      <c r="E14" s="8" t="s">
        <v>206</v>
      </c>
      <c r="F14" s="67" t="s">
        <v>1144</v>
      </c>
      <c r="G14" s="67" t="s">
        <v>1181</v>
      </c>
      <c r="H14" s="67" t="s">
        <v>1216</v>
      </c>
      <c r="I14" s="67" t="s">
        <v>1413</v>
      </c>
      <c r="J14" s="78">
        <v>1</v>
      </c>
      <c r="K14" s="78">
        <v>2</v>
      </c>
      <c r="L14" s="78">
        <v>4</v>
      </c>
      <c r="M14" s="78">
        <v>8</v>
      </c>
      <c r="N14" s="78">
        <v>16</v>
      </c>
      <c r="O14" s="78">
        <v>32</v>
      </c>
      <c r="P14" s="80">
        <f>SUM(J14:O14)/63</f>
        <v>1</v>
      </c>
    </row>
    <row r="15" spans="1:16" ht="66.75" customHeight="1">
      <c r="A15" s="107"/>
      <c r="B15" s="101"/>
      <c r="C15" s="97"/>
      <c r="D15" s="104"/>
      <c r="E15" s="8" t="s">
        <v>207</v>
      </c>
      <c r="F15" s="73"/>
      <c r="G15" s="73"/>
      <c r="H15" s="73"/>
      <c r="I15" s="73"/>
      <c r="J15" s="76"/>
      <c r="K15" s="76"/>
      <c r="L15" s="76"/>
      <c r="M15" s="76"/>
      <c r="N15" s="76"/>
      <c r="O15" s="76"/>
      <c r="P15" s="82"/>
    </row>
    <row r="16" spans="1:16" ht="39" customHeight="1">
      <c r="A16" s="107"/>
      <c r="B16" s="101"/>
      <c r="C16" s="97"/>
      <c r="D16" s="104" t="s">
        <v>208</v>
      </c>
      <c r="E16" s="8" t="s">
        <v>209</v>
      </c>
      <c r="F16" s="67" t="s">
        <v>1145</v>
      </c>
      <c r="G16" s="67" t="s">
        <v>1182</v>
      </c>
      <c r="H16" s="67" t="s">
        <v>1217</v>
      </c>
      <c r="I16" s="67" t="s">
        <v>1414</v>
      </c>
      <c r="J16" s="78">
        <v>1</v>
      </c>
      <c r="K16" s="78">
        <v>2</v>
      </c>
      <c r="L16" s="78">
        <v>4</v>
      </c>
      <c r="M16" s="78">
        <v>8</v>
      </c>
      <c r="N16" s="78">
        <v>16</v>
      </c>
      <c r="O16" s="78">
        <v>32</v>
      </c>
      <c r="P16" s="80">
        <f>SUM(J16:O16)/63</f>
        <v>1</v>
      </c>
    </row>
    <row r="17" spans="1:16" ht="25.5">
      <c r="A17" s="107"/>
      <c r="B17" s="101"/>
      <c r="C17" s="97"/>
      <c r="D17" s="104"/>
      <c r="E17" s="8" t="s">
        <v>210</v>
      </c>
      <c r="F17" s="64"/>
      <c r="G17" s="64"/>
      <c r="H17" s="64"/>
      <c r="I17" s="64"/>
      <c r="J17" s="75"/>
      <c r="K17" s="75"/>
      <c r="L17" s="75"/>
      <c r="M17" s="75"/>
      <c r="N17" s="75"/>
      <c r="O17" s="75"/>
      <c r="P17" s="81"/>
    </row>
    <row r="18" spans="1:16" ht="38.25">
      <c r="A18" s="107"/>
      <c r="B18" s="101"/>
      <c r="C18" s="97"/>
      <c r="D18" s="104"/>
      <c r="E18" s="8" t="s">
        <v>211</v>
      </c>
      <c r="F18" s="64"/>
      <c r="G18" s="64"/>
      <c r="H18" s="64"/>
      <c r="I18" s="64"/>
      <c r="J18" s="75"/>
      <c r="K18" s="75"/>
      <c r="L18" s="75"/>
      <c r="M18" s="75"/>
      <c r="N18" s="75"/>
      <c r="O18" s="75"/>
      <c r="P18" s="81"/>
    </row>
    <row r="19" spans="1:16" ht="25.5">
      <c r="A19" s="107"/>
      <c r="B19" s="101"/>
      <c r="C19" s="97"/>
      <c r="D19" s="104"/>
      <c r="E19" s="8" t="s">
        <v>212</v>
      </c>
      <c r="F19" s="65"/>
      <c r="G19" s="65"/>
      <c r="H19" s="65"/>
      <c r="I19" s="65"/>
      <c r="J19" s="76"/>
      <c r="K19" s="76"/>
      <c r="L19" s="76"/>
      <c r="M19" s="76"/>
      <c r="N19" s="76"/>
      <c r="O19" s="76"/>
      <c r="P19" s="82"/>
    </row>
    <row r="20" spans="1:16" ht="39" customHeight="1">
      <c r="A20" s="107"/>
      <c r="B20" s="101"/>
      <c r="C20" s="97"/>
      <c r="D20" s="104" t="s">
        <v>213</v>
      </c>
      <c r="E20" s="8" t="s">
        <v>214</v>
      </c>
      <c r="F20" s="67" t="s">
        <v>1146</v>
      </c>
      <c r="G20" s="67" t="s">
        <v>1183</v>
      </c>
      <c r="H20" s="67" t="s">
        <v>1218</v>
      </c>
      <c r="I20" s="67" t="s">
        <v>1472</v>
      </c>
      <c r="J20" s="78">
        <v>1</v>
      </c>
      <c r="K20" s="78">
        <v>2</v>
      </c>
      <c r="L20" s="78">
        <v>4</v>
      </c>
      <c r="M20" s="78">
        <v>8</v>
      </c>
      <c r="N20" s="78">
        <v>16</v>
      </c>
      <c r="O20" s="78">
        <v>32</v>
      </c>
      <c r="P20" s="80">
        <f>SUM(J20:O20)/63</f>
        <v>1</v>
      </c>
    </row>
    <row r="21" spans="1:16" ht="38.25">
      <c r="A21" s="107"/>
      <c r="B21" s="101"/>
      <c r="C21" s="97"/>
      <c r="D21" s="104"/>
      <c r="E21" s="8" t="s">
        <v>215</v>
      </c>
      <c r="F21" s="64"/>
      <c r="G21" s="64"/>
      <c r="H21" s="64"/>
      <c r="I21" s="64"/>
      <c r="J21" s="75"/>
      <c r="K21" s="75"/>
      <c r="L21" s="75"/>
      <c r="M21" s="75"/>
      <c r="N21" s="75"/>
      <c r="O21" s="75"/>
      <c r="P21" s="81"/>
    </row>
    <row r="22" spans="1:16" ht="24.75" customHeight="1">
      <c r="A22" s="107"/>
      <c r="B22" s="101"/>
      <c r="C22" s="97"/>
      <c r="D22" s="104"/>
      <c r="E22" s="8" t="s">
        <v>216</v>
      </c>
      <c r="F22" s="65"/>
      <c r="G22" s="65"/>
      <c r="H22" s="65"/>
      <c r="I22" s="65"/>
      <c r="J22" s="76"/>
      <c r="K22" s="76"/>
      <c r="L22" s="76"/>
      <c r="M22" s="76"/>
      <c r="N22" s="76"/>
      <c r="O22" s="76"/>
      <c r="P22" s="82"/>
    </row>
    <row r="23" spans="1:16" ht="39" customHeight="1">
      <c r="A23" s="107"/>
      <c r="B23" s="101"/>
      <c r="C23" s="97"/>
      <c r="D23" s="104" t="s">
        <v>217</v>
      </c>
      <c r="E23" s="8" t="s">
        <v>218</v>
      </c>
      <c r="F23" s="67" t="s">
        <v>1147</v>
      </c>
      <c r="G23" s="67" t="s">
        <v>1182</v>
      </c>
      <c r="H23" s="67" t="s">
        <v>1219</v>
      </c>
      <c r="I23" s="67" t="s">
        <v>1473</v>
      </c>
      <c r="J23" s="78">
        <v>1</v>
      </c>
      <c r="K23" s="78">
        <v>2</v>
      </c>
      <c r="L23" s="78">
        <v>4</v>
      </c>
      <c r="M23" s="78">
        <v>8</v>
      </c>
      <c r="N23" s="78">
        <v>16</v>
      </c>
      <c r="O23" s="78">
        <v>32</v>
      </c>
      <c r="P23" s="80">
        <f>SUM(J23:O23)/63</f>
        <v>1</v>
      </c>
    </row>
    <row r="24" spans="1:16" ht="25.5">
      <c r="A24" s="107"/>
      <c r="B24" s="101"/>
      <c r="C24" s="97"/>
      <c r="D24" s="104"/>
      <c r="E24" s="8" t="s">
        <v>219</v>
      </c>
      <c r="F24" s="64"/>
      <c r="G24" s="64"/>
      <c r="H24" s="64"/>
      <c r="I24" s="64"/>
      <c r="J24" s="75"/>
      <c r="K24" s="75"/>
      <c r="L24" s="75"/>
      <c r="M24" s="75"/>
      <c r="N24" s="75"/>
      <c r="O24" s="75"/>
      <c r="P24" s="81"/>
    </row>
    <row r="25" spans="1:16" ht="51">
      <c r="A25" s="107"/>
      <c r="B25" s="101"/>
      <c r="C25" s="97"/>
      <c r="D25" s="104"/>
      <c r="E25" s="8" t="s">
        <v>220</v>
      </c>
      <c r="F25" s="64"/>
      <c r="G25" s="64"/>
      <c r="H25" s="64"/>
      <c r="I25" s="64"/>
      <c r="J25" s="75"/>
      <c r="K25" s="75"/>
      <c r="L25" s="75"/>
      <c r="M25" s="75"/>
      <c r="N25" s="75"/>
      <c r="O25" s="75"/>
      <c r="P25" s="81"/>
    </row>
    <row r="26" spans="1:16" ht="13.5" thickBot="1">
      <c r="A26" s="107"/>
      <c r="B26" s="102"/>
      <c r="C26" s="98"/>
      <c r="D26" s="105"/>
      <c r="E26" s="13" t="s">
        <v>221</v>
      </c>
      <c r="F26" s="66"/>
      <c r="G26" s="66"/>
      <c r="H26" s="66"/>
      <c r="I26" s="66"/>
      <c r="J26" s="79"/>
      <c r="K26" s="79"/>
      <c r="L26" s="79"/>
      <c r="M26" s="79"/>
      <c r="N26" s="79"/>
      <c r="O26" s="79"/>
      <c r="P26" s="83"/>
    </row>
    <row r="27" spans="1:16" ht="13.5" customHeight="1" thickTop="1">
      <c r="A27" s="107"/>
      <c r="B27" s="112" t="s">
        <v>222</v>
      </c>
      <c r="C27" s="116" t="s">
        <v>223</v>
      </c>
      <c r="D27" s="92" t="s">
        <v>224</v>
      </c>
      <c r="E27" s="15" t="s">
        <v>228</v>
      </c>
      <c r="F27" s="69" t="s">
        <v>1110</v>
      </c>
      <c r="G27" s="69" t="s">
        <v>1184</v>
      </c>
      <c r="H27" s="69" t="s">
        <v>1220</v>
      </c>
      <c r="I27" s="69" t="s">
        <v>1474</v>
      </c>
      <c r="J27" s="77">
        <v>1</v>
      </c>
      <c r="K27" s="77">
        <v>2</v>
      </c>
      <c r="L27" s="77">
        <v>4</v>
      </c>
      <c r="M27" s="77">
        <v>8</v>
      </c>
      <c r="N27" s="77">
        <v>16</v>
      </c>
      <c r="O27" s="77">
        <v>32</v>
      </c>
      <c r="P27" s="84">
        <f>SUM(J27:O27)/63</f>
        <v>1</v>
      </c>
    </row>
    <row r="28" spans="1:16" ht="12.75">
      <c r="A28" s="107"/>
      <c r="B28" s="113"/>
      <c r="C28" s="117"/>
      <c r="D28" s="93"/>
      <c r="E28" s="63" t="s">
        <v>225</v>
      </c>
      <c r="F28" s="64"/>
      <c r="G28" s="64"/>
      <c r="H28" s="64"/>
      <c r="I28" s="64"/>
      <c r="J28" s="75"/>
      <c r="K28" s="75"/>
      <c r="L28" s="75"/>
      <c r="M28" s="75"/>
      <c r="N28" s="75"/>
      <c r="O28" s="75"/>
      <c r="P28" s="81"/>
    </row>
    <row r="29" spans="1:16" ht="12.75">
      <c r="A29" s="107"/>
      <c r="B29" s="114"/>
      <c r="C29" s="110"/>
      <c r="D29" s="94"/>
      <c r="E29" s="65"/>
      <c r="F29" s="64"/>
      <c r="G29" s="64"/>
      <c r="H29" s="64"/>
      <c r="I29" s="64"/>
      <c r="J29" s="75"/>
      <c r="K29" s="75"/>
      <c r="L29" s="75"/>
      <c r="M29" s="75"/>
      <c r="N29" s="75"/>
      <c r="O29" s="75"/>
      <c r="P29" s="81"/>
    </row>
    <row r="30" spans="1:16" ht="25.5">
      <c r="A30" s="107"/>
      <c r="B30" s="114"/>
      <c r="C30" s="110"/>
      <c r="D30" s="94"/>
      <c r="E30" s="10" t="s">
        <v>226</v>
      </c>
      <c r="F30" s="64"/>
      <c r="G30" s="64"/>
      <c r="H30" s="64"/>
      <c r="I30" s="64"/>
      <c r="J30" s="75"/>
      <c r="K30" s="75"/>
      <c r="L30" s="75"/>
      <c r="M30" s="75"/>
      <c r="N30" s="75"/>
      <c r="O30" s="75"/>
      <c r="P30" s="81"/>
    </row>
    <row r="31" spans="1:16" ht="18" customHeight="1">
      <c r="A31" s="107"/>
      <c r="B31" s="114"/>
      <c r="C31" s="110"/>
      <c r="D31" s="94"/>
      <c r="E31" s="10" t="s">
        <v>227</v>
      </c>
      <c r="F31" s="65"/>
      <c r="G31" s="65"/>
      <c r="H31" s="65"/>
      <c r="I31" s="65"/>
      <c r="J31" s="76"/>
      <c r="K31" s="76"/>
      <c r="L31" s="76"/>
      <c r="M31" s="76"/>
      <c r="N31" s="76"/>
      <c r="O31" s="76"/>
      <c r="P31" s="82"/>
    </row>
    <row r="32" spans="1:16" ht="26.25" customHeight="1">
      <c r="A32" s="107"/>
      <c r="B32" s="114"/>
      <c r="C32" s="110"/>
      <c r="D32" s="94" t="s">
        <v>229</v>
      </c>
      <c r="E32" s="10" t="s">
        <v>230</v>
      </c>
      <c r="F32" s="63" t="s">
        <v>1111</v>
      </c>
      <c r="G32" s="63" t="s">
        <v>1184</v>
      </c>
      <c r="H32" s="63" t="s">
        <v>1221</v>
      </c>
      <c r="I32" s="63" t="s">
        <v>1474</v>
      </c>
      <c r="J32" s="74">
        <v>1</v>
      </c>
      <c r="K32" s="74">
        <v>2</v>
      </c>
      <c r="L32" s="74">
        <v>4</v>
      </c>
      <c r="M32" s="74">
        <v>8</v>
      </c>
      <c r="N32" s="74">
        <v>16</v>
      </c>
      <c r="O32" s="74">
        <v>32</v>
      </c>
      <c r="P32" s="80">
        <f>SUM(J32:O32)/63</f>
        <v>1</v>
      </c>
    </row>
    <row r="33" spans="1:16" ht="12.75">
      <c r="A33" s="107"/>
      <c r="B33" s="114"/>
      <c r="C33" s="110"/>
      <c r="D33" s="94"/>
      <c r="E33" s="63" t="s">
        <v>231</v>
      </c>
      <c r="F33" s="64"/>
      <c r="G33" s="64"/>
      <c r="H33" s="64"/>
      <c r="I33" s="64"/>
      <c r="J33" s="75"/>
      <c r="K33" s="75"/>
      <c r="L33" s="75"/>
      <c r="M33" s="75"/>
      <c r="N33" s="75"/>
      <c r="O33" s="75"/>
      <c r="P33" s="81"/>
    </row>
    <row r="34" spans="1:16" ht="12.75">
      <c r="A34" s="107"/>
      <c r="B34" s="114"/>
      <c r="C34" s="110"/>
      <c r="D34" s="94"/>
      <c r="E34" s="65"/>
      <c r="F34" s="64"/>
      <c r="G34" s="64"/>
      <c r="H34" s="64"/>
      <c r="I34" s="64"/>
      <c r="J34" s="75"/>
      <c r="K34" s="75"/>
      <c r="L34" s="75"/>
      <c r="M34" s="75"/>
      <c r="N34" s="75"/>
      <c r="O34" s="75"/>
      <c r="P34" s="81"/>
    </row>
    <row r="35" spans="1:16" ht="34.5" customHeight="1">
      <c r="A35" s="107"/>
      <c r="B35" s="114"/>
      <c r="C35" s="110"/>
      <c r="D35" s="94"/>
      <c r="E35" s="10" t="s">
        <v>232</v>
      </c>
      <c r="F35" s="65"/>
      <c r="G35" s="65"/>
      <c r="H35" s="65"/>
      <c r="I35" s="65"/>
      <c r="J35" s="76"/>
      <c r="K35" s="76"/>
      <c r="L35" s="76"/>
      <c r="M35" s="76"/>
      <c r="N35" s="76"/>
      <c r="O35" s="76"/>
      <c r="P35" s="82"/>
    </row>
    <row r="36" spans="1:16" ht="85.5" customHeight="1">
      <c r="A36" s="107"/>
      <c r="B36" s="114"/>
      <c r="C36" s="110"/>
      <c r="D36" s="38" t="s">
        <v>431</v>
      </c>
      <c r="E36" s="10" t="s">
        <v>432</v>
      </c>
      <c r="F36" s="10" t="s">
        <v>1112</v>
      </c>
      <c r="G36" s="10" t="s">
        <v>1184</v>
      </c>
      <c r="H36" s="10" t="s">
        <v>1222</v>
      </c>
      <c r="I36" s="10" t="s">
        <v>1377</v>
      </c>
      <c r="J36" s="9">
        <v>1</v>
      </c>
      <c r="K36" s="9">
        <v>2</v>
      </c>
      <c r="L36" s="9">
        <v>4</v>
      </c>
      <c r="M36" s="9">
        <v>8</v>
      </c>
      <c r="N36" s="9">
        <v>16</v>
      </c>
      <c r="O36" s="9">
        <v>32</v>
      </c>
      <c r="P36" s="48">
        <f>SUM(J36:O36)/63</f>
        <v>1</v>
      </c>
    </row>
    <row r="37" spans="1:16" ht="52.5" customHeight="1">
      <c r="A37" s="107"/>
      <c r="B37" s="114"/>
      <c r="C37" s="110"/>
      <c r="D37" s="94" t="s">
        <v>430</v>
      </c>
      <c r="E37" s="10" t="s">
        <v>233</v>
      </c>
      <c r="F37" s="63" t="s">
        <v>1113</v>
      </c>
      <c r="G37" s="63" t="s">
        <v>1182</v>
      </c>
      <c r="H37" s="63" t="s">
        <v>1223</v>
      </c>
      <c r="I37" s="63" t="s">
        <v>1378</v>
      </c>
      <c r="J37" s="74">
        <v>1</v>
      </c>
      <c r="K37" s="74">
        <v>2</v>
      </c>
      <c r="L37" s="74">
        <v>4</v>
      </c>
      <c r="M37" s="74">
        <v>8</v>
      </c>
      <c r="N37" s="74">
        <v>16</v>
      </c>
      <c r="O37" s="74">
        <v>32</v>
      </c>
      <c r="P37" s="80">
        <f>SUM(J37:O37)/63</f>
        <v>1</v>
      </c>
    </row>
    <row r="38" spans="1:16" ht="25.5">
      <c r="A38" s="107"/>
      <c r="B38" s="114"/>
      <c r="C38" s="110"/>
      <c r="D38" s="94"/>
      <c r="E38" s="10" t="s">
        <v>235</v>
      </c>
      <c r="F38" s="64"/>
      <c r="G38" s="64"/>
      <c r="H38" s="70"/>
      <c r="I38" s="70"/>
      <c r="J38" s="75"/>
      <c r="K38" s="75"/>
      <c r="L38" s="75"/>
      <c r="M38" s="75"/>
      <c r="N38" s="75"/>
      <c r="O38" s="75"/>
      <c r="P38" s="81"/>
    </row>
    <row r="39" spans="1:16" ht="12.75">
      <c r="A39" s="107"/>
      <c r="B39" s="114"/>
      <c r="C39" s="110"/>
      <c r="D39" s="94"/>
      <c r="E39" s="63" t="s">
        <v>234</v>
      </c>
      <c r="F39" s="64"/>
      <c r="G39" s="64"/>
      <c r="H39" s="70"/>
      <c r="I39" s="70"/>
      <c r="J39" s="75"/>
      <c r="K39" s="75"/>
      <c r="L39" s="75"/>
      <c r="M39" s="75"/>
      <c r="N39" s="75"/>
      <c r="O39" s="75"/>
      <c r="P39" s="81"/>
    </row>
    <row r="40" spans="1:16" ht="12.75">
      <c r="A40" s="107"/>
      <c r="B40" s="114"/>
      <c r="C40" s="110"/>
      <c r="D40" s="94"/>
      <c r="E40" s="65"/>
      <c r="F40" s="65"/>
      <c r="G40" s="65"/>
      <c r="H40" s="71"/>
      <c r="I40" s="71"/>
      <c r="J40" s="76"/>
      <c r="K40" s="76"/>
      <c r="L40" s="76"/>
      <c r="M40" s="76"/>
      <c r="N40" s="76"/>
      <c r="O40" s="76"/>
      <c r="P40" s="82"/>
    </row>
    <row r="41" spans="1:16" ht="12.75" customHeight="1">
      <c r="A41" s="107"/>
      <c r="B41" s="114"/>
      <c r="C41" s="109" t="s">
        <v>236</v>
      </c>
      <c r="D41" s="94" t="s">
        <v>237</v>
      </c>
      <c r="E41" s="10" t="s">
        <v>238</v>
      </c>
      <c r="F41" s="63" t="s">
        <v>1114</v>
      </c>
      <c r="G41" s="63" t="s">
        <v>1182</v>
      </c>
      <c r="H41" s="63" t="s">
        <v>1224</v>
      </c>
      <c r="I41" s="63" t="s">
        <v>1379</v>
      </c>
      <c r="J41" s="74">
        <v>1</v>
      </c>
      <c r="K41" s="74">
        <v>2</v>
      </c>
      <c r="L41" s="74">
        <v>4</v>
      </c>
      <c r="M41" s="74">
        <v>8</v>
      </c>
      <c r="N41" s="74">
        <v>16</v>
      </c>
      <c r="O41" s="74">
        <v>32</v>
      </c>
      <c r="P41" s="88">
        <f>SUM(J41:O41)/63</f>
        <v>1</v>
      </c>
    </row>
    <row r="42" spans="1:16" ht="12.75">
      <c r="A42" s="107"/>
      <c r="B42" s="114"/>
      <c r="C42" s="110"/>
      <c r="D42" s="94"/>
      <c r="E42" s="10" t="s">
        <v>239</v>
      </c>
      <c r="F42" s="64"/>
      <c r="G42" s="64"/>
      <c r="H42" s="64"/>
      <c r="I42" s="64"/>
      <c r="J42" s="75"/>
      <c r="K42" s="75"/>
      <c r="L42" s="75"/>
      <c r="M42" s="75"/>
      <c r="N42" s="75"/>
      <c r="O42" s="75"/>
      <c r="P42" s="81"/>
    </row>
    <row r="43" spans="1:16" ht="12.75">
      <c r="A43" s="107"/>
      <c r="B43" s="114"/>
      <c r="C43" s="110"/>
      <c r="D43" s="94"/>
      <c r="E43" s="10" t="s">
        <v>240</v>
      </c>
      <c r="F43" s="64"/>
      <c r="G43" s="64"/>
      <c r="H43" s="64"/>
      <c r="I43" s="64"/>
      <c r="J43" s="75"/>
      <c r="K43" s="75"/>
      <c r="L43" s="75"/>
      <c r="M43" s="75"/>
      <c r="N43" s="75"/>
      <c r="O43" s="75"/>
      <c r="P43" s="81"/>
    </row>
    <row r="44" spans="1:16" ht="12.75">
      <c r="A44" s="107"/>
      <c r="B44" s="114"/>
      <c r="C44" s="110"/>
      <c r="D44" s="94"/>
      <c r="E44" s="10" t="s">
        <v>241</v>
      </c>
      <c r="F44" s="64"/>
      <c r="G44" s="64"/>
      <c r="H44" s="64"/>
      <c r="I44" s="64"/>
      <c r="J44" s="75"/>
      <c r="K44" s="75"/>
      <c r="L44" s="75"/>
      <c r="M44" s="75"/>
      <c r="N44" s="75"/>
      <c r="O44" s="75"/>
      <c r="P44" s="81"/>
    </row>
    <row r="45" spans="1:16" ht="25.5">
      <c r="A45" s="107"/>
      <c r="B45" s="114"/>
      <c r="C45" s="110"/>
      <c r="D45" s="94"/>
      <c r="E45" s="10" t="s">
        <v>85</v>
      </c>
      <c r="F45" s="64"/>
      <c r="G45" s="64"/>
      <c r="H45" s="64"/>
      <c r="I45" s="64"/>
      <c r="J45" s="75"/>
      <c r="K45" s="75"/>
      <c r="L45" s="75"/>
      <c r="M45" s="75"/>
      <c r="N45" s="75"/>
      <c r="O45" s="75"/>
      <c r="P45" s="81"/>
    </row>
    <row r="46" spans="1:16" ht="12.75">
      <c r="A46" s="107"/>
      <c r="B46" s="114"/>
      <c r="C46" s="110"/>
      <c r="D46" s="94"/>
      <c r="E46" s="10" t="s">
        <v>86</v>
      </c>
      <c r="F46" s="65"/>
      <c r="G46" s="65"/>
      <c r="H46" s="65"/>
      <c r="I46" s="65"/>
      <c r="J46" s="76"/>
      <c r="K46" s="76"/>
      <c r="L46" s="76"/>
      <c r="M46" s="76"/>
      <c r="N46" s="76"/>
      <c r="O46" s="76"/>
      <c r="P46" s="82"/>
    </row>
    <row r="47" spans="1:16" ht="12.75" customHeight="1">
      <c r="A47" s="107"/>
      <c r="B47" s="114"/>
      <c r="C47" s="110"/>
      <c r="D47" s="94" t="s">
        <v>91</v>
      </c>
      <c r="E47" s="10" t="s">
        <v>87</v>
      </c>
      <c r="F47" s="63" t="s">
        <v>1115</v>
      </c>
      <c r="G47" s="63" t="s">
        <v>1182</v>
      </c>
      <c r="H47" s="63" t="s">
        <v>1225</v>
      </c>
      <c r="I47" s="63" t="s">
        <v>1380</v>
      </c>
      <c r="J47" s="74">
        <v>1</v>
      </c>
      <c r="K47" s="74">
        <v>2</v>
      </c>
      <c r="L47" s="74">
        <v>4</v>
      </c>
      <c r="M47" s="74">
        <v>8</v>
      </c>
      <c r="N47" s="74">
        <v>16</v>
      </c>
      <c r="O47" s="74">
        <v>32</v>
      </c>
      <c r="P47" s="88">
        <f>SUM(J47:O47)/63</f>
        <v>1</v>
      </c>
    </row>
    <row r="48" spans="1:16" ht="12.75">
      <c r="A48" s="107"/>
      <c r="B48" s="114"/>
      <c r="C48" s="110"/>
      <c r="D48" s="94"/>
      <c r="E48" s="63" t="s">
        <v>88</v>
      </c>
      <c r="F48" s="64"/>
      <c r="G48" s="64"/>
      <c r="H48" s="64"/>
      <c r="I48" s="64"/>
      <c r="J48" s="75"/>
      <c r="K48" s="75"/>
      <c r="L48" s="75"/>
      <c r="M48" s="75"/>
      <c r="N48" s="75"/>
      <c r="O48" s="75"/>
      <c r="P48" s="81"/>
    </row>
    <row r="49" spans="1:16" ht="3" customHeight="1">
      <c r="A49" s="107"/>
      <c r="B49" s="114"/>
      <c r="C49" s="110"/>
      <c r="D49" s="94"/>
      <c r="E49" s="65"/>
      <c r="F49" s="64"/>
      <c r="G49" s="64"/>
      <c r="H49" s="64"/>
      <c r="I49" s="64"/>
      <c r="J49" s="75"/>
      <c r="K49" s="75"/>
      <c r="L49" s="75"/>
      <c r="M49" s="75"/>
      <c r="N49" s="75"/>
      <c r="O49" s="75"/>
      <c r="P49" s="81"/>
    </row>
    <row r="50" spans="1:16" ht="51">
      <c r="A50" s="107"/>
      <c r="B50" s="114"/>
      <c r="C50" s="110"/>
      <c r="D50" s="94"/>
      <c r="E50" s="10" t="s">
        <v>89</v>
      </c>
      <c r="F50" s="64"/>
      <c r="G50" s="64"/>
      <c r="H50" s="64"/>
      <c r="I50" s="64"/>
      <c r="J50" s="75"/>
      <c r="K50" s="75"/>
      <c r="L50" s="75"/>
      <c r="M50" s="75"/>
      <c r="N50" s="75"/>
      <c r="O50" s="75"/>
      <c r="P50" s="81"/>
    </row>
    <row r="51" spans="1:16" ht="12.75">
      <c r="A51" s="107"/>
      <c r="B51" s="114"/>
      <c r="C51" s="110"/>
      <c r="D51" s="94"/>
      <c r="E51" s="10" t="s">
        <v>90</v>
      </c>
      <c r="F51" s="65"/>
      <c r="G51" s="65"/>
      <c r="H51" s="65"/>
      <c r="I51" s="65"/>
      <c r="J51" s="76"/>
      <c r="K51" s="76"/>
      <c r="L51" s="76"/>
      <c r="M51" s="76"/>
      <c r="N51" s="76"/>
      <c r="O51" s="76"/>
      <c r="P51" s="82"/>
    </row>
    <row r="52" spans="1:16" ht="26.25" customHeight="1">
      <c r="A52" s="107"/>
      <c r="B52" s="114"/>
      <c r="C52" s="110"/>
      <c r="D52" s="94" t="s">
        <v>97</v>
      </c>
      <c r="E52" s="10" t="s">
        <v>92</v>
      </c>
      <c r="F52" s="63" t="s">
        <v>1116</v>
      </c>
      <c r="G52" s="63" t="s">
        <v>1183</v>
      </c>
      <c r="H52" s="63" t="s">
        <v>1226</v>
      </c>
      <c r="I52" s="63" t="s">
        <v>1381</v>
      </c>
      <c r="J52" s="74">
        <v>1</v>
      </c>
      <c r="K52" s="74">
        <v>2</v>
      </c>
      <c r="L52" s="74">
        <v>4</v>
      </c>
      <c r="M52" s="74">
        <v>8</v>
      </c>
      <c r="N52" s="74">
        <v>16</v>
      </c>
      <c r="O52" s="74">
        <v>32</v>
      </c>
      <c r="P52" s="88">
        <f>SUM(J52:O52)/63</f>
        <v>1</v>
      </c>
    </row>
    <row r="53" spans="1:16" ht="25.5">
      <c r="A53" s="107"/>
      <c r="B53" s="114"/>
      <c r="C53" s="110"/>
      <c r="D53" s="94"/>
      <c r="E53" s="10" t="s">
        <v>93</v>
      </c>
      <c r="F53" s="64"/>
      <c r="G53" s="64"/>
      <c r="H53" s="64"/>
      <c r="I53" s="64"/>
      <c r="J53" s="75"/>
      <c r="K53" s="75"/>
      <c r="L53" s="75"/>
      <c r="M53" s="75"/>
      <c r="N53" s="75"/>
      <c r="O53" s="75"/>
      <c r="P53" s="81"/>
    </row>
    <row r="54" spans="1:16" ht="25.5">
      <c r="A54" s="107"/>
      <c r="B54" s="114"/>
      <c r="C54" s="110"/>
      <c r="D54" s="94"/>
      <c r="E54" s="10" t="s">
        <v>94</v>
      </c>
      <c r="F54" s="64"/>
      <c r="G54" s="64"/>
      <c r="H54" s="64"/>
      <c r="I54" s="64"/>
      <c r="J54" s="75"/>
      <c r="K54" s="75"/>
      <c r="L54" s="75"/>
      <c r="M54" s="75"/>
      <c r="N54" s="75"/>
      <c r="O54" s="75"/>
      <c r="P54" s="81"/>
    </row>
    <row r="55" spans="1:16" ht="38.25">
      <c r="A55" s="107"/>
      <c r="B55" s="114"/>
      <c r="C55" s="110"/>
      <c r="D55" s="94"/>
      <c r="E55" s="10" t="s">
        <v>95</v>
      </c>
      <c r="F55" s="64"/>
      <c r="G55" s="64"/>
      <c r="H55" s="64"/>
      <c r="I55" s="64"/>
      <c r="J55" s="75"/>
      <c r="K55" s="75"/>
      <c r="L55" s="75"/>
      <c r="M55" s="75"/>
      <c r="N55" s="75"/>
      <c r="O55" s="75"/>
      <c r="P55" s="81"/>
    </row>
    <row r="56" spans="1:16" ht="84.75" customHeight="1">
      <c r="A56" s="107"/>
      <c r="B56" s="114"/>
      <c r="C56" s="110"/>
      <c r="D56" s="94"/>
      <c r="E56" s="10" t="s">
        <v>96</v>
      </c>
      <c r="F56" s="65"/>
      <c r="G56" s="65"/>
      <c r="H56" s="65"/>
      <c r="I56" s="65"/>
      <c r="J56" s="76"/>
      <c r="K56" s="76"/>
      <c r="L56" s="76"/>
      <c r="M56" s="76"/>
      <c r="N56" s="76"/>
      <c r="O56" s="76"/>
      <c r="P56" s="82"/>
    </row>
    <row r="57" spans="1:16" ht="12.75" customHeight="1">
      <c r="A57" s="107"/>
      <c r="B57" s="114"/>
      <c r="C57" s="110"/>
      <c r="D57" s="94" t="s">
        <v>98</v>
      </c>
      <c r="E57" s="10" t="s">
        <v>99</v>
      </c>
      <c r="F57" s="63" t="s">
        <v>1117</v>
      </c>
      <c r="G57" s="63" t="s">
        <v>1182</v>
      </c>
      <c r="H57" s="63" t="s">
        <v>1227</v>
      </c>
      <c r="I57" s="63" t="s">
        <v>1382</v>
      </c>
      <c r="J57" s="74">
        <v>1</v>
      </c>
      <c r="K57" s="74">
        <v>2</v>
      </c>
      <c r="L57" s="74">
        <v>4</v>
      </c>
      <c r="M57" s="74">
        <v>8</v>
      </c>
      <c r="N57" s="74">
        <v>16</v>
      </c>
      <c r="O57" s="74">
        <v>32</v>
      </c>
      <c r="P57" s="88">
        <f>SUM(J57:O57)/63</f>
        <v>1</v>
      </c>
    </row>
    <row r="58" spans="1:16" ht="12.75">
      <c r="A58" s="107"/>
      <c r="B58" s="114"/>
      <c r="C58" s="110"/>
      <c r="D58" s="94"/>
      <c r="E58" s="10" t="s">
        <v>100</v>
      </c>
      <c r="F58" s="70"/>
      <c r="G58" s="70"/>
      <c r="H58" s="70"/>
      <c r="I58" s="70"/>
      <c r="J58" s="75"/>
      <c r="K58" s="75"/>
      <c r="L58" s="75"/>
      <c r="M58" s="75"/>
      <c r="N58" s="75"/>
      <c r="O58" s="75"/>
      <c r="P58" s="81"/>
    </row>
    <row r="59" spans="1:16" ht="12.75">
      <c r="A59" s="107"/>
      <c r="B59" s="114"/>
      <c r="C59" s="110"/>
      <c r="D59" s="94"/>
      <c r="E59" s="10" t="s">
        <v>101</v>
      </c>
      <c r="F59" s="70"/>
      <c r="G59" s="70"/>
      <c r="H59" s="70"/>
      <c r="I59" s="70"/>
      <c r="J59" s="75"/>
      <c r="K59" s="75"/>
      <c r="L59" s="75"/>
      <c r="M59" s="75"/>
      <c r="N59" s="75"/>
      <c r="O59" s="75"/>
      <c r="P59" s="81"/>
    </row>
    <row r="60" spans="1:16" ht="25.5">
      <c r="A60" s="107"/>
      <c r="B60" s="114"/>
      <c r="C60" s="110"/>
      <c r="D60" s="94"/>
      <c r="E60" s="10" t="s">
        <v>102</v>
      </c>
      <c r="F60" s="70"/>
      <c r="G60" s="70"/>
      <c r="H60" s="70"/>
      <c r="I60" s="70"/>
      <c r="J60" s="75"/>
      <c r="K60" s="75"/>
      <c r="L60" s="75"/>
      <c r="M60" s="75"/>
      <c r="N60" s="75"/>
      <c r="O60" s="75"/>
      <c r="P60" s="81"/>
    </row>
    <row r="61" spans="1:16" ht="82.5" customHeight="1">
      <c r="A61" s="107"/>
      <c r="B61" s="114"/>
      <c r="C61" s="110"/>
      <c r="D61" s="94"/>
      <c r="E61" s="10" t="s">
        <v>103</v>
      </c>
      <c r="F61" s="71"/>
      <c r="G61" s="71"/>
      <c r="H61" s="71"/>
      <c r="I61" s="71"/>
      <c r="J61" s="76"/>
      <c r="K61" s="76"/>
      <c r="L61" s="76"/>
      <c r="M61" s="76"/>
      <c r="N61" s="76"/>
      <c r="O61" s="76"/>
      <c r="P61" s="82"/>
    </row>
    <row r="62" spans="1:16" ht="26.25" customHeight="1">
      <c r="A62" s="107"/>
      <c r="B62" s="114"/>
      <c r="C62" s="110"/>
      <c r="D62" s="94" t="s">
        <v>104</v>
      </c>
      <c r="E62" s="10" t="s">
        <v>105</v>
      </c>
      <c r="F62" s="63" t="s">
        <v>1118</v>
      </c>
      <c r="G62" s="63" t="s">
        <v>1185</v>
      </c>
      <c r="H62" s="63" t="s">
        <v>1228</v>
      </c>
      <c r="I62" s="63" t="s">
        <v>1383</v>
      </c>
      <c r="J62" s="74">
        <v>1</v>
      </c>
      <c r="K62" s="74">
        <v>2</v>
      </c>
      <c r="L62" s="74">
        <v>4</v>
      </c>
      <c r="M62" s="74">
        <v>8</v>
      </c>
      <c r="N62" s="74">
        <v>16</v>
      </c>
      <c r="O62" s="74">
        <v>32</v>
      </c>
      <c r="P62" s="88">
        <f>SUM(J62:O62)/63</f>
        <v>1</v>
      </c>
    </row>
    <row r="63" spans="1:16" ht="25.5">
      <c r="A63" s="107"/>
      <c r="B63" s="114"/>
      <c r="C63" s="110"/>
      <c r="D63" s="94"/>
      <c r="E63" s="10" t="s">
        <v>106</v>
      </c>
      <c r="F63" s="64"/>
      <c r="G63" s="64"/>
      <c r="H63" s="64"/>
      <c r="I63" s="64"/>
      <c r="J63" s="75"/>
      <c r="K63" s="75"/>
      <c r="L63" s="75"/>
      <c r="M63" s="75"/>
      <c r="N63" s="75"/>
      <c r="O63" s="75"/>
      <c r="P63" s="81"/>
    </row>
    <row r="64" spans="1:16" ht="25.5">
      <c r="A64" s="107"/>
      <c r="B64" s="114"/>
      <c r="C64" s="110"/>
      <c r="D64" s="94"/>
      <c r="E64" s="10" t="s">
        <v>107</v>
      </c>
      <c r="F64" s="64"/>
      <c r="G64" s="64"/>
      <c r="H64" s="64"/>
      <c r="I64" s="64"/>
      <c r="J64" s="75"/>
      <c r="K64" s="75"/>
      <c r="L64" s="75"/>
      <c r="M64" s="75"/>
      <c r="N64" s="75"/>
      <c r="O64" s="75"/>
      <c r="P64" s="81"/>
    </row>
    <row r="65" spans="1:16" ht="33" customHeight="1">
      <c r="A65" s="107"/>
      <c r="B65" s="114"/>
      <c r="C65" s="110"/>
      <c r="D65" s="94"/>
      <c r="E65" s="10" t="s">
        <v>108</v>
      </c>
      <c r="F65" s="65"/>
      <c r="G65" s="65"/>
      <c r="H65" s="65"/>
      <c r="I65" s="65"/>
      <c r="J65" s="76"/>
      <c r="K65" s="76"/>
      <c r="L65" s="76"/>
      <c r="M65" s="76"/>
      <c r="N65" s="76"/>
      <c r="O65" s="76"/>
      <c r="P65" s="82"/>
    </row>
    <row r="66" spans="1:16" ht="76.5">
      <c r="A66" s="107"/>
      <c r="B66" s="114"/>
      <c r="C66" s="110"/>
      <c r="D66" s="38" t="s">
        <v>109</v>
      </c>
      <c r="E66" s="10" t="s">
        <v>111</v>
      </c>
      <c r="F66" s="10" t="s">
        <v>1119</v>
      </c>
      <c r="G66" s="10" t="s">
        <v>1185</v>
      </c>
      <c r="H66" s="10" t="s">
        <v>1229</v>
      </c>
      <c r="I66" s="10" t="s">
        <v>1384</v>
      </c>
      <c r="J66" s="9">
        <v>1</v>
      </c>
      <c r="K66" s="9">
        <v>2</v>
      </c>
      <c r="L66" s="9">
        <v>4</v>
      </c>
      <c r="M66" s="9">
        <v>8</v>
      </c>
      <c r="N66" s="9">
        <v>16</v>
      </c>
      <c r="O66" s="9">
        <v>32</v>
      </c>
      <c r="P66" s="50">
        <f>SUM(J66:O66)/63</f>
        <v>1</v>
      </c>
    </row>
    <row r="67" spans="1:16" ht="60" customHeight="1">
      <c r="A67" s="107"/>
      <c r="B67" s="114"/>
      <c r="C67" s="110"/>
      <c r="D67" s="38" t="s">
        <v>110</v>
      </c>
      <c r="E67" s="10" t="s">
        <v>112</v>
      </c>
      <c r="F67" s="10" t="s">
        <v>1120</v>
      </c>
      <c r="G67" s="10" t="s">
        <v>1185</v>
      </c>
      <c r="H67" s="10" t="s">
        <v>1230</v>
      </c>
      <c r="I67" s="10" t="s">
        <v>1385</v>
      </c>
      <c r="J67" s="9">
        <v>1</v>
      </c>
      <c r="K67" s="9">
        <v>2</v>
      </c>
      <c r="L67" s="9">
        <v>4</v>
      </c>
      <c r="M67" s="9">
        <v>8</v>
      </c>
      <c r="N67" s="9">
        <v>16</v>
      </c>
      <c r="O67" s="9">
        <v>32</v>
      </c>
      <c r="P67" s="50">
        <f>SUM(J67:O67)/63</f>
        <v>1</v>
      </c>
    </row>
    <row r="68" spans="1:16" ht="75.75" customHeight="1">
      <c r="A68" s="107"/>
      <c r="B68" s="114"/>
      <c r="C68" s="109" t="s">
        <v>113</v>
      </c>
      <c r="D68" s="38" t="s">
        <v>114</v>
      </c>
      <c r="E68" s="10" t="s">
        <v>116</v>
      </c>
      <c r="F68" s="10" t="s">
        <v>1121</v>
      </c>
      <c r="G68" s="10" t="s">
        <v>1185</v>
      </c>
      <c r="H68" s="10" t="s">
        <v>1231</v>
      </c>
      <c r="I68" s="10" t="s">
        <v>1386</v>
      </c>
      <c r="J68" s="9">
        <v>1</v>
      </c>
      <c r="K68" s="9">
        <v>2</v>
      </c>
      <c r="L68" s="9">
        <v>4</v>
      </c>
      <c r="M68" s="9">
        <v>8</v>
      </c>
      <c r="N68" s="9">
        <v>16</v>
      </c>
      <c r="O68" s="9">
        <v>32</v>
      </c>
      <c r="P68" s="50">
        <f>SUM(J68:O68)/63</f>
        <v>1</v>
      </c>
    </row>
    <row r="69" spans="1:16" ht="123.75" customHeight="1">
      <c r="A69" s="107"/>
      <c r="B69" s="114"/>
      <c r="C69" s="109"/>
      <c r="D69" s="38" t="s">
        <v>115</v>
      </c>
      <c r="E69" s="10" t="s">
        <v>997</v>
      </c>
      <c r="F69" s="59" t="s">
        <v>1122</v>
      </c>
      <c r="G69" s="59" t="s">
        <v>1185</v>
      </c>
      <c r="H69" s="59" t="s">
        <v>1233</v>
      </c>
      <c r="I69" s="59" t="s">
        <v>1387</v>
      </c>
      <c r="J69" s="56">
        <v>1</v>
      </c>
      <c r="K69" s="56">
        <v>2</v>
      </c>
      <c r="L69" s="56">
        <v>4</v>
      </c>
      <c r="M69" s="56">
        <v>8</v>
      </c>
      <c r="N69" s="56">
        <v>16</v>
      </c>
      <c r="O69" s="56">
        <v>32</v>
      </c>
      <c r="P69" s="57">
        <f>SUM(J69:O69)/63</f>
        <v>1</v>
      </c>
    </row>
    <row r="70" spans="1:16" ht="26.25" customHeight="1">
      <c r="A70" s="107"/>
      <c r="B70" s="114"/>
      <c r="C70" s="109"/>
      <c r="D70" s="94" t="s">
        <v>117</v>
      </c>
      <c r="E70" s="10" t="s">
        <v>1002</v>
      </c>
      <c r="F70" s="63" t="s">
        <v>1123</v>
      </c>
      <c r="G70" s="63" t="s">
        <v>1185</v>
      </c>
      <c r="H70" s="63" t="s">
        <v>1232</v>
      </c>
      <c r="I70" s="63" t="s">
        <v>1388</v>
      </c>
      <c r="J70" s="74">
        <v>1</v>
      </c>
      <c r="K70" s="74">
        <v>2</v>
      </c>
      <c r="L70" s="74">
        <v>4</v>
      </c>
      <c r="M70" s="74">
        <v>8</v>
      </c>
      <c r="N70" s="74">
        <v>16</v>
      </c>
      <c r="O70" s="74">
        <v>32</v>
      </c>
      <c r="P70" s="88">
        <f>SUM(J70:O70)/63</f>
        <v>1</v>
      </c>
    </row>
    <row r="71" spans="1:16" ht="51">
      <c r="A71" s="107"/>
      <c r="B71" s="114"/>
      <c r="C71" s="109"/>
      <c r="D71" s="94"/>
      <c r="E71" s="10" t="s">
        <v>118</v>
      </c>
      <c r="F71" s="64"/>
      <c r="G71" s="64"/>
      <c r="H71" s="64"/>
      <c r="I71" s="64"/>
      <c r="J71" s="75"/>
      <c r="K71" s="75"/>
      <c r="L71" s="75"/>
      <c r="M71" s="75"/>
      <c r="N71" s="75"/>
      <c r="O71" s="75"/>
      <c r="P71" s="81"/>
    </row>
    <row r="72" spans="1:16" ht="25.5">
      <c r="A72" s="107"/>
      <c r="B72" s="114"/>
      <c r="C72" s="109"/>
      <c r="D72" s="94"/>
      <c r="E72" s="10" t="s">
        <v>119</v>
      </c>
      <c r="F72" s="64"/>
      <c r="G72" s="64"/>
      <c r="H72" s="64"/>
      <c r="I72" s="64"/>
      <c r="J72" s="75"/>
      <c r="K72" s="75"/>
      <c r="L72" s="75"/>
      <c r="M72" s="75"/>
      <c r="N72" s="75"/>
      <c r="O72" s="75"/>
      <c r="P72" s="81"/>
    </row>
    <row r="73" spans="1:16" ht="25.5">
      <c r="A73" s="107"/>
      <c r="B73" s="114"/>
      <c r="C73" s="109"/>
      <c r="D73" s="94"/>
      <c r="E73" s="10" t="s">
        <v>120</v>
      </c>
      <c r="F73" s="64"/>
      <c r="G73" s="64"/>
      <c r="H73" s="64"/>
      <c r="I73" s="64"/>
      <c r="J73" s="75"/>
      <c r="K73" s="75"/>
      <c r="L73" s="75"/>
      <c r="M73" s="75"/>
      <c r="N73" s="75"/>
      <c r="O73" s="75"/>
      <c r="P73" s="81"/>
    </row>
    <row r="74" spans="1:16" ht="64.5" thickBot="1">
      <c r="A74" s="107"/>
      <c r="B74" s="115"/>
      <c r="C74" s="111"/>
      <c r="D74" s="119"/>
      <c r="E74" s="16" t="s">
        <v>121</v>
      </c>
      <c r="F74" s="66"/>
      <c r="G74" s="66"/>
      <c r="H74" s="66"/>
      <c r="I74" s="66"/>
      <c r="J74" s="79"/>
      <c r="K74" s="79"/>
      <c r="L74" s="79"/>
      <c r="M74" s="79"/>
      <c r="N74" s="79"/>
      <c r="O74" s="79"/>
      <c r="P74" s="83"/>
    </row>
    <row r="75" spans="1:16" ht="13.5" customHeight="1" thickTop="1">
      <c r="A75" s="107"/>
      <c r="B75" s="99" t="s">
        <v>662</v>
      </c>
      <c r="C75" s="95" t="s">
        <v>471</v>
      </c>
      <c r="D75" s="103" t="s">
        <v>472</v>
      </c>
      <c r="E75" s="12" t="s">
        <v>122</v>
      </c>
      <c r="F75" s="68" t="s">
        <v>1100</v>
      </c>
      <c r="G75" s="68" t="s">
        <v>1182</v>
      </c>
      <c r="H75" s="68" t="s">
        <v>1234</v>
      </c>
      <c r="I75" s="68" t="s">
        <v>1403</v>
      </c>
      <c r="J75" s="85">
        <v>1</v>
      </c>
      <c r="K75" s="85">
        <v>2</v>
      </c>
      <c r="L75" s="85">
        <v>4</v>
      </c>
      <c r="M75" s="85">
        <v>8</v>
      </c>
      <c r="N75" s="85">
        <v>16</v>
      </c>
      <c r="O75" s="85">
        <v>32</v>
      </c>
      <c r="P75" s="139">
        <f>SUM(J75:O75)/63</f>
        <v>1</v>
      </c>
    </row>
    <row r="76" spans="1:16" ht="25.5">
      <c r="A76" s="107"/>
      <c r="B76" s="101"/>
      <c r="C76" s="97"/>
      <c r="D76" s="118"/>
      <c r="E76" s="8" t="s">
        <v>123</v>
      </c>
      <c r="F76" s="64"/>
      <c r="G76" s="64"/>
      <c r="H76" s="64"/>
      <c r="I76" s="64"/>
      <c r="J76" s="75"/>
      <c r="K76" s="75"/>
      <c r="L76" s="75"/>
      <c r="M76" s="75"/>
      <c r="N76" s="75"/>
      <c r="O76" s="75"/>
      <c r="P76" s="81"/>
    </row>
    <row r="77" spans="1:16" ht="25.5">
      <c r="A77" s="107"/>
      <c r="B77" s="101"/>
      <c r="C77" s="97"/>
      <c r="D77" s="118"/>
      <c r="E77" s="8" t="s">
        <v>124</v>
      </c>
      <c r="F77" s="64"/>
      <c r="G77" s="64"/>
      <c r="H77" s="64"/>
      <c r="I77" s="64"/>
      <c r="J77" s="75"/>
      <c r="K77" s="75"/>
      <c r="L77" s="75"/>
      <c r="M77" s="75"/>
      <c r="N77" s="75"/>
      <c r="O77" s="75"/>
      <c r="P77" s="81"/>
    </row>
    <row r="78" spans="1:16" ht="12.75">
      <c r="A78" s="107"/>
      <c r="B78" s="101"/>
      <c r="C78" s="97"/>
      <c r="D78" s="118"/>
      <c r="E78" s="8" t="s">
        <v>125</v>
      </c>
      <c r="F78" s="64"/>
      <c r="G78" s="64"/>
      <c r="H78" s="64"/>
      <c r="I78" s="64"/>
      <c r="J78" s="75"/>
      <c r="K78" s="75"/>
      <c r="L78" s="75"/>
      <c r="M78" s="75"/>
      <c r="N78" s="75"/>
      <c r="O78" s="75"/>
      <c r="P78" s="81"/>
    </row>
    <row r="79" spans="1:16" ht="25.5">
      <c r="A79" s="107"/>
      <c r="B79" s="101"/>
      <c r="C79" s="97"/>
      <c r="D79" s="118"/>
      <c r="E79" s="8" t="s">
        <v>126</v>
      </c>
      <c r="F79" s="64"/>
      <c r="G79" s="64"/>
      <c r="H79" s="64"/>
      <c r="I79" s="64"/>
      <c r="J79" s="75"/>
      <c r="K79" s="75"/>
      <c r="L79" s="75"/>
      <c r="M79" s="75"/>
      <c r="N79" s="75"/>
      <c r="O79" s="75"/>
      <c r="P79" s="81"/>
    </row>
    <row r="80" spans="1:16" ht="35.25" customHeight="1">
      <c r="A80" s="107"/>
      <c r="B80" s="101"/>
      <c r="C80" s="97"/>
      <c r="D80" s="118"/>
      <c r="E80" s="8" t="s">
        <v>127</v>
      </c>
      <c r="F80" s="65"/>
      <c r="G80" s="65"/>
      <c r="H80" s="65"/>
      <c r="I80" s="65"/>
      <c r="J80" s="76"/>
      <c r="K80" s="76"/>
      <c r="L80" s="76"/>
      <c r="M80" s="76"/>
      <c r="N80" s="76"/>
      <c r="O80" s="76"/>
      <c r="P80" s="82"/>
    </row>
    <row r="81" spans="1:16" ht="26.25" customHeight="1">
      <c r="A81" s="107"/>
      <c r="B81" s="101"/>
      <c r="C81" s="97"/>
      <c r="D81" s="104" t="s">
        <v>473</v>
      </c>
      <c r="E81" s="8" t="s">
        <v>128</v>
      </c>
      <c r="F81" s="67" t="s">
        <v>1101</v>
      </c>
      <c r="G81" s="67" t="s">
        <v>1182</v>
      </c>
      <c r="H81" s="67" t="s">
        <v>1235</v>
      </c>
      <c r="I81" s="67" t="s">
        <v>1402</v>
      </c>
      <c r="J81" s="78">
        <v>1</v>
      </c>
      <c r="K81" s="78">
        <v>2</v>
      </c>
      <c r="L81" s="78">
        <v>4</v>
      </c>
      <c r="M81" s="78">
        <v>8</v>
      </c>
      <c r="N81" s="78">
        <v>16</v>
      </c>
      <c r="O81" s="78">
        <v>32</v>
      </c>
      <c r="P81" s="88">
        <f>SUM(J81:O81)/63</f>
        <v>1</v>
      </c>
    </row>
    <row r="82" spans="1:16" ht="38.25">
      <c r="A82" s="107"/>
      <c r="B82" s="101"/>
      <c r="C82" s="97"/>
      <c r="D82" s="118"/>
      <c r="E82" s="8" t="s">
        <v>129</v>
      </c>
      <c r="F82" s="64"/>
      <c r="G82" s="64"/>
      <c r="H82" s="64"/>
      <c r="I82" s="64"/>
      <c r="J82" s="75"/>
      <c r="K82" s="75"/>
      <c r="L82" s="75"/>
      <c r="M82" s="75"/>
      <c r="N82" s="75"/>
      <c r="O82" s="75"/>
      <c r="P82" s="81"/>
    </row>
    <row r="83" spans="1:16" ht="66.75" customHeight="1">
      <c r="A83" s="107"/>
      <c r="B83" s="101"/>
      <c r="C83" s="97"/>
      <c r="D83" s="118"/>
      <c r="E83" s="8" t="s">
        <v>130</v>
      </c>
      <c r="F83" s="65"/>
      <c r="G83" s="65"/>
      <c r="H83" s="65"/>
      <c r="I83" s="65"/>
      <c r="J83" s="76"/>
      <c r="K83" s="76"/>
      <c r="L83" s="76"/>
      <c r="M83" s="76"/>
      <c r="N83" s="76"/>
      <c r="O83" s="76"/>
      <c r="P83" s="82"/>
    </row>
    <row r="84" spans="1:16" ht="38.25">
      <c r="A84" s="107"/>
      <c r="B84" s="101"/>
      <c r="C84" s="97"/>
      <c r="D84" s="104" t="s">
        <v>474</v>
      </c>
      <c r="E84" s="8" t="s">
        <v>131</v>
      </c>
      <c r="F84" s="67" t="s">
        <v>1102</v>
      </c>
      <c r="G84" s="67" t="s">
        <v>1182</v>
      </c>
      <c r="H84" s="67" t="s">
        <v>1236</v>
      </c>
      <c r="I84" s="67" t="s">
        <v>1391</v>
      </c>
      <c r="J84" s="78">
        <v>1</v>
      </c>
      <c r="K84" s="78">
        <v>2</v>
      </c>
      <c r="L84" s="78">
        <v>4</v>
      </c>
      <c r="M84" s="78">
        <v>8</v>
      </c>
      <c r="N84" s="78">
        <v>16</v>
      </c>
      <c r="O84" s="78">
        <v>32</v>
      </c>
      <c r="P84" s="88">
        <f>SUM(J84:O84)/63</f>
        <v>1</v>
      </c>
    </row>
    <row r="85" spans="1:16" ht="25.5">
      <c r="A85" s="107"/>
      <c r="B85" s="101"/>
      <c r="C85" s="97"/>
      <c r="D85" s="118"/>
      <c r="E85" s="8" t="s">
        <v>132</v>
      </c>
      <c r="F85" s="64"/>
      <c r="G85" s="64"/>
      <c r="H85" s="64"/>
      <c r="I85" s="64"/>
      <c r="J85" s="75"/>
      <c r="K85" s="75"/>
      <c r="L85" s="75"/>
      <c r="M85" s="75"/>
      <c r="N85" s="75"/>
      <c r="O85" s="75"/>
      <c r="P85" s="81"/>
    </row>
    <row r="86" spans="1:16" ht="73.5" customHeight="1">
      <c r="A86" s="107"/>
      <c r="B86" s="101"/>
      <c r="C86" s="97"/>
      <c r="D86" s="118"/>
      <c r="E86" s="8" t="s">
        <v>133</v>
      </c>
      <c r="F86" s="65"/>
      <c r="G86" s="65"/>
      <c r="H86" s="65"/>
      <c r="I86" s="65"/>
      <c r="J86" s="76"/>
      <c r="K86" s="76"/>
      <c r="L86" s="76"/>
      <c r="M86" s="76"/>
      <c r="N86" s="76"/>
      <c r="O86" s="76"/>
      <c r="P86" s="82"/>
    </row>
    <row r="87" spans="1:16" ht="38.25">
      <c r="A87" s="107"/>
      <c r="B87" s="101"/>
      <c r="C87" s="97"/>
      <c r="D87" s="104" t="s">
        <v>475</v>
      </c>
      <c r="E87" s="8" t="s">
        <v>985</v>
      </c>
      <c r="F87" s="67" t="s">
        <v>1103</v>
      </c>
      <c r="G87" s="67" t="s">
        <v>1182</v>
      </c>
      <c r="H87" s="67" t="s">
        <v>1237</v>
      </c>
      <c r="I87" s="67" t="s">
        <v>1389</v>
      </c>
      <c r="J87" s="78">
        <v>1</v>
      </c>
      <c r="K87" s="78">
        <v>2</v>
      </c>
      <c r="L87" s="78">
        <v>4</v>
      </c>
      <c r="M87" s="78">
        <v>8</v>
      </c>
      <c r="N87" s="78">
        <v>16</v>
      </c>
      <c r="O87" s="78">
        <v>32</v>
      </c>
      <c r="P87" s="88">
        <f>SUM(J87:O87)/63</f>
        <v>1</v>
      </c>
    </row>
    <row r="88" spans="1:16" ht="25.5">
      <c r="A88" s="107"/>
      <c r="B88" s="101"/>
      <c r="C88" s="97"/>
      <c r="D88" s="118"/>
      <c r="E88" s="8" t="s">
        <v>986</v>
      </c>
      <c r="F88" s="64"/>
      <c r="G88" s="64"/>
      <c r="H88" s="64"/>
      <c r="I88" s="64"/>
      <c r="J88" s="75"/>
      <c r="K88" s="75"/>
      <c r="L88" s="75"/>
      <c r="M88" s="75"/>
      <c r="N88" s="75"/>
      <c r="O88" s="75"/>
      <c r="P88" s="81"/>
    </row>
    <row r="89" spans="1:16" ht="71.25" customHeight="1">
      <c r="A89" s="107"/>
      <c r="B89" s="101"/>
      <c r="C89" s="97"/>
      <c r="D89" s="118"/>
      <c r="E89" s="8" t="s">
        <v>987</v>
      </c>
      <c r="F89" s="65"/>
      <c r="G89" s="65"/>
      <c r="H89" s="65"/>
      <c r="I89" s="65"/>
      <c r="J89" s="76"/>
      <c r="K89" s="76"/>
      <c r="L89" s="76"/>
      <c r="M89" s="76"/>
      <c r="N89" s="76"/>
      <c r="O89" s="76"/>
      <c r="P89" s="82"/>
    </row>
    <row r="90" spans="1:16" ht="26.25" customHeight="1">
      <c r="A90" s="107"/>
      <c r="B90" s="101"/>
      <c r="C90" s="97"/>
      <c r="D90" s="104" t="s">
        <v>476</v>
      </c>
      <c r="E90" s="8" t="s">
        <v>988</v>
      </c>
      <c r="F90" s="67" t="s">
        <v>1104</v>
      </c>
      <c r="G90" s="67" t="s">
        <v>1182</v>
      </c>
      <c r="H90" s="67" t="s">
        <v>1238</v>
      </c>
      <c r="I90" s="67" t="s">
        <v>1392</v>
      </c>
      <c r="J90" s="78">
        <v>1</v>
      </c>
      <c r="K90" s="78">
        <v>2</v>
      </c>
      <c r="L90" s="78">
        <v>4</v>
      </c>
      <c r="M90" s="78">
        <v>8</v>
      </c>
      <c r="N90" s="78">
        <v>16</v>
      </c>
      <c r="O90" s="78">
        <v>32</v>
      </c>
      <c r="P90" s="88">
        <f>SUM(J90:O90)/63</f>
        <v>1</v>
      </c>
    </row>
    <row r="91" spans="1:16" ht="25.5">
      <c r="A91" s="107"/>
      <c r="B91" s="101"/>
      <c r="C91" s="97"/>
      <c r="D91" s="118"/>
      <c r="E91" s="8" t="s">
        <v>986</v>
      </c>
      <c r="F91" s="64"/>
      <c r="G91" s="64"/>
      <c r="H91" s="64"/>
      <c r="I91" s="64"/>
      <c r="J91" s="75"/>
      <c r="K91" s="75"/>
      <c r="L91" s="75"/>
      <c r="M91" s="75"/>
      <c r="N91" s="75"/>
      <c r="O91" s="75"/>
      <c r="P91" s="81"/>
    </row>
    <row r="92" spans="1:16" ht="87" customHeight="1">
      <c r="A92" s="107"/>
      <c r="B92" s="101"/>
      <c r="C92" s="97"/>
      <c r="D92" s="118"/>
      <c r="E92" s="8" t="s">
        <v>295</v>
      </c>
      <c r="F92" s="65"/>
      <c r="G92" s="65"/>
      <c r="H92" s="65"/>
      <c r="I92" s="65"/>
      <c r="J92" s="76"/>
      <c r="K92" s="76"/>
      <c r="L92" s="76"/>
      <c r="M92" s="76"/>
      <c r="N92" s="76"/>
      <c r="O92" s="76"/>
      <c r="P92" s="82"/>
    </row>
    <row r="93" spans="1:16" ht="38.25">
      <c r="A93" s="107"/>
      <c r="B93" s="101"/>
      <c r="C93" s="97"/>
      <c r="D93" s="104" t="s">
        <v>477</v>
      </c>
      <c r="E93" s="8" t="s">
        <v>296</v>
      </c>
      <c r="F93" s="67" t="s">
        <v>1105</v>
      </c>
      <c r="G93" s="67" t="s">
        <v>1186</v>
      </c>
      <c r="H93" s="67" t="s">
        <v>1239</v>
      </c>
      <c r="I93" s="67" t="s">
        <v>1391</v>
      </c>
      <c r="J93" s="78">
        <v>1</v>
      </c>
      <c r="K93" s="78">
        <v>2</v>
      </c>
      <c r="L93" s="78">
        <v>4</v>
      </c>
      <c r="M93" s="78">
        <v>8</v>
      </c>
      <c r="N93" s="78">
        <v>16</v>
      </c>
      <c r="O93" s="78">
        <v>32</v>
      </c>
      <c r="P93" s="88">
        <f>SUM(J93:O93)/63</f>
        <v>1</v>
      </c>
    </row>
    <row r="94" spans="1:16" ht="38.25">
      <c r="A94" s="107"/>
      <c r="B94" s="101"/>
      <c r="C94" s="97"/>
      <c r="D94" s="118"/>
      <c r="E94" s="8" t="s">
        <v>297</v>
      </c>
      <c r="F94" s="64"/>
      <c r="G94" s="64"/>
      <c r="H94" s="64"/>
      <c r="I94" s="64"/>
      <c r="J94" s="75"/>
      <c r="K94" s="75"/>
      <c r="L94" s="75"/>
      <c r="M94" s="75"/>
      <c r="N94" s="75"/>
      <c r="O94" s="75"/>
      <c r="P94" s="81"/>
    </row>
    <row r="95" spans="1:16" ht="25.5">
      <c r="A95" s="107"/>
      <c r="B95" s="101"/>
      <c r="C95" s="97"/>
      <c r="D95" s="118"/>
      <c r="E95" s="8" t="s">
        <v>298</v>
      </c>
      <c r="F95" s="64"/>
      <c r="G95" s="64"/>
      <c r="H95" s="64"/>
      <c r="I95" s="64"/>
      <c r="J95" s="75"/>
      <c r="K95" s="75"/>
      <c r="L95" s="75"/>
      <c r="M95" s="75"/>
      <c r="N95" s="75"/>
      <c r="O95" s="75"/>
      <c r="P95" s="81"/>
    </row>
    <row r="96" spans="1:16" ht="38.25">
      <c r="A96" s="107"/>
      <c r="B96" s="101"/>
      <c r="C96" s="97"/>
      <c r="D96" s="118"/>
      <c r="E96" s="8" t="s">
        <v>299</v>
      </c>
      <c r="F96" s="64"/>
      <c r="G96" s="64"/>
      <c r="H96" s="64"/>
      <c r="I96" s="64"/>
      <c r="J96" s="75"/>
      <c r="K96" s="75"/>
      <c r="L96" s="75"/>
      <c r="M96" s="75"/>
      <c r="N96" s="75"/>
      <c r="O96" s="75"/>
      <c r="P96" s="81"/>
    </row>
    <row r="97" spans="1:16" ht="12.75">
      <c r="A97" s="107"/>
      <c r="B97" s="101"/>
      <c r="C97" s="97"/>
      <c r="D97" s="118"/>
      <c r="E97" s="8" t="s">
        <v>300</v>
      </c>
      <c r="F97" s="64"/>
      <c r="G97" s="64"/>
      <c r="H97" s="64"/>
      <c r="I97" s="64"/>
      <c r="J97" s="75"/>
      <c r="K97" s="75"/>
      <c r="L97" s="75"/>
      <c r="M97" s="75"/>
      <c r="N97" s="75"/>
      <c r="O97" s="75"/>
      <c r="P97" s="81"/>
    </row>
    <row r="98" spans="1:16" ht="25.5">
      <c r="A98" s="107"/>
      <c r="B98" s="101"/>
      <c r="C98" s="97"/>
      <c r="D98" s="118"/>
      <c r="E98" s="8" t="s">
        <v>301</v>
      </c>
      <c r="F98" s="65"/>
      <c r="G98" s="65"/>
      <c r="H98" s="65"/>
      <c r="I98" s="65"/>
      <c r="J98" s="76"/>
      <c r="K98" s="76"/>
      <c r="L98" s="76"/>
      <c r="M98" s="76"/>
      <c r="N98" s="76"/>
      <c r="O98" s="76"/>
      <c r="P98" s="82"/>
    </row>
    <row r="99" spans="1:16" ht="51">
      <c r="A99" s="107"/>
      <c r="B99" s="101"/>
      <c r="C99" s="97"/>
      <c r="D99" s="104" t="s">
        <v>478</v>
      </c>
      <c r="E99" s="8" t="s">
        <v>302</v>
      </c>
      <c r="F99" s="67" t="s">
        <v>1106</v>
      </c>
      <c r="G99" s="67" t="s">
        <v>1187</v>
      </c>
      <c r="H99" s="67" t="s">
        <v>1240</v>
      </c>
      <c r="I99" s="67" t="s">
        <v>1401</v>
      </c>
      <c r="J99" s="78">
        <v>1</v>
      </c>
      <c r="K99" s="78">
        <v>2</v>
      </c>
      <c r="L99" s="78">
        <v>4</v>
      </c>
      <c r="M99" s="78">
        <v>8</v>
      </c>
      <c r="N99" s="78">
        <v>16</v>
      </c>
      <c r="O99" s="78">
        <v>32</v>
      </c>
      <c r="P99" s="88">
        <f>SUM(J99:O99)/63</f>
        <v>1</v>
      </c>
    </row>
    <row r="100" spans="1:16" ht="25.5">
      <c r="A100" s="107"/>
      <c r="B100" s="101"/>
      <c r="C100" s="97"/>
      <c r="D100" s="118"/>
      <c r="E100" s="8" t="s">
        <v>303</v>
      </c>
      <c r="F100" s="64"/>
      <c r="G100" s="64"/>
      <c r="H100" s="64"/>
      <c r="I100" s="64"/>
      <c r="J100" s="75"/>
      <c r="K100" s="75"/>
      <c r="L100" s="75"/>
      <c r="M100" s="75"/>
      <c r="N100" s="75"/>
      <c r="O100" s="75"/>
      <c r="P100" s="81"/>
    </row>
    <row r="101" spans="1:16" ht="25.5">
      <c r="A101" s="107"/>
      <c r="B101" s="101"/>
      <c r="C101" s="97"/>
      <c r="D101" s="118"/>
      <c r="E101" s="8" t="s">
        <v>986</v>
      </c>
      <c r="F101" s="64"/>
      <c r="G101" s="64"/>
      <c r="H101" s="64"/>
      <c r="I101" s="64"/>
      <c r="J101" s="75"/>
      <c r="K101" s="75"/>
      <c r="L101" s="75"/>
      <c r="M101" s="75"/>
      <c r="N101" s="75"/>
      <c r="O101" s="75"/>
      <c r="P101" s="81"/>
    </row>
    <row r="102" spans="1:16" ht="25.5">
      <c r="A102" s="107"/>
      <c r="B102" s="101"/>
      <c r="C102" s="97"/>
      <c r="D102" s="118"/>
      <c r="E102" s="8" t="s">
        <v>304</v>
      </c>
      <c r="F102" s="64"/>
      <c r="G102" s="64"/>
      <c r="H102" s="64"/>
      <c r="I102" s="64"/>
      <c r="J102" s="75"/>
      <c r="K102" s="75"/>
      <c r="L102" s="75"/>
      <c r="M102" s="75"/>
      <c r="N102" s="75"/>
      <c r="O102" s="75"/>
      <c r="P102" s="81"/>
    </row>
    <row r="103" spans="1:16" ht="12.75">
      <c r="A103" s="107"/>
      <c r="B103" s="101"/>
      <c r="C103" s="97"/>
      <c r="D103" s="118"/>
      <c r="E103" s="8" t="s">
        <v>305</v>
      </c>
      <c r="F103" s="65"/>
      <c r="G103" s="65"/>
      <c r="H103" s="65"/>
      <c r="I103" s="65"/>
      <c r="J103" s="76"/>
      <c r="K103" s="76"/>
      <c r="L103" s="76"/>
      <c r="M103" s="76"/>
      <c r="N103" s="76"/>
      <c r="O103" s="76"/>
      <c r="P103" s="82"/>
    </row>
    <row r="104" spans="1:16" ht="12.75" customHeight="1">
      <c r="A104" s="107"/>
      <c r="B104" s="101"/>
      <c r="C104" s="96" t="s">
        <v>479</v>
      </c>
      <c r="D104" s="104" t="s">
        <v>480</v>
      </c>
      <c r="E104" s="8" t="s">
        <v>306</v>
      </c>
      <c r="F104" s="67" t="s">
        <v>1107</v>
      </c>
      <c r="G104" s="67" t="s">
        <v>1187</v>
      </c>
      <c r="H104" s="67" t="s">
        <v>1241</v>
      </c>
      <c r="I104" s="67" t="s">
        <v>1394</v>
      </c>
      <c r="J104" s="78">
        <v>1</v>
      </c>
      <c r="K104" s="78">
        <v>2</v>
      </c>
      <c r="L104" s="78">
        <v>4</v>
      </c>
      <c r="M104" s="78">
        <v>8</v>
      </c>
      <c r="N104" s="78">
        <v>16</v>
      </c>
      <c r="O104" s="78">
        <v>32</v>
      </c>
      <c r="P104" s="88">
        <f>SUM(J104:O104)/63</f>
        <v>1</v>
      </c>
    </row>
    <row r="105" spans="1:16" ht="123" customHeight="1">
      <c r="A105" s="107"/>
      <c r="B105" s="101"/>
      <c r="C105" s="97"/>
      <c r="D105" s="118"/>
      <c r="E105" s="8" t="s">
        <v>307</v>
      </c>
      <c r="F105" s="65"/>
      <c r="G105" s="65"/>
      <c r="H105" s="65"/>
      <c r="I105" s="65"/>
      <c r="J105" s="76"/>
      <c r="K105" s="76"/>
      <c r="L105" s="76"/>
      <c r="M105" s="76"/>
      <c r="N105" s="76"/>
      <c r="O105" s="76"/>
      <c r="P105" s="82"/>
    </row>
    <row r="106" spans="1:16" ht="31.5" customHeight="1">
      <c r="A106" s="107"/>
      <c r="B106" s="101"/>
      <c r="C106" s="97"/>
      <c r="D106" s="104" t="s">
        <v>481</v>
      </c>
      <c r="E106" s="8" t="s">
        <v>308</v>
      </c>
      <c r="F106" s="67" t="s">
        <v>1108</v>
      </c>
      <c r="G106" s="67" t="s">
        <v>1187</v>
      </c>
      <c r="H106" s="67" t="s">
        <v>1242</v>
      </c>
      <c r="I106" s="67" t="s">
        <v>1390</v>
      </c>
      <c r="J106" s="78">
        <v>1</v>
      </c>
      <c r="K106" s="78">
        <v>2</v>
      </c>
      <c r="L106" s="78">
        <v>4</v>
      </c>
      <c r="M106" s="78">
        <v>8</v>
      </c>
      <c r="N106" s="78">
        <v>16</v>
      </c>
      <c r="O106" s="78">
        <v>32</v>
      </c>
      <c r="P106" s="88">
        <f>SUM(J106:O106)/63</f>
        <v>1</v>
      </c>
    </row>
    <row r="107" spans="1:16" ht="25.5">
      <c r="A107" s="107"/>
      <c r="B107" s="101"/>
      <c r="C107" s="97"/>
      <c r="D107" s="118"/>
      <c r="E107" s="8" t="s">
        <v>309</v>
      </c>
      <c r="F107" s="64"/>
      <c r="G107" s="64"/>
      <c r="H107" s="64"/>
      <c r="I107" s="64"/>
      <c r="J107" s="75"/>
      <c r="K107" s="75"/>
      <c r="L107" s="75"/>
      <c r="M107" s="75"/>
      <c r="N107" s="75"/>
      <c r="O107" s="75"/>
      <c r="P107" s="81"/>
    </row>
    <row r="108" spans="1:16" ht="53.25" customHeight="1">
      <c r="A108" s="107"/>
      <c r="B108" s="101"/>
      <c r="C108" s="97"/>
      <c r="D108" s="118"/>
      <c r="E108" s="8" t="s">
        <v>310</v>
      </c>
      <c r="F108" s="65"/>
      <c r="G108" s="65"/>
      <c r="H108" s="65"/>
      <c r="I108" s="65"/>
      <c r="J108" s="76"/>
      <c r="K108" s="76"/>
      <c r="L108" s="76"/>
      <c r="M108" s="76"/>
      <c r="N108" s="76"/>
      <c r="O108" s="76"/>
      <c r="P108" s="82"/>
    </row>
    <row r="109" spans="1:16" ht="26.25" customHeight="1">
      <c r="A109" s="107"/>
      <c r="B109" s="101"/>
      <c r="C109" s="97"/>
      <c r="D109" s="104" t="s">
        <v>482</v>
      </c>
      <c r="E109" s="8" t="s">
        <v>311</v>
      </c>
      <c r="F109" s="67" t="s">
        <v>1109</v>
      </c>
      <c r="G109" s="67" t="s">
        <v>1187</v>
      </c>
      <c r="H109" s="67" t="s">
        <v>1243</v>
      </c>
      <c r="I109" s="67" t="s">
        <v>1390</v>
      </c>
      <c r="J109" s="78">
        <v>1</v>
      </c>
      <c r="K109" s="78">
        <v>2</v>
      </c>
      <c r="L109" s="78">
        <v>4</v>
      </c>
      <c r="M109" s="78">
        <v>8</v>
      </c>
      <c r="N109" s="78">
        <v>16</v>
      </c>
      <c r="O109" s="78">
        <v>32</v>
      </c>
      <c r="P109" s="88">
        <f>SUM(J109:O109)/63</f>
        <v>1</v>
      </c>
    </row>
    <row r="110" spans="1:16" ht="38.25">
      <c r="A110" s="107"/>
      <c r="B110" s="101"/>
      <c r="C110" s="97"/>
      <c r="D110" s="118"/>
      <c r="E110" s="8" t="s">
        <v>312</v>
      </c>
      <c r="F110" s="64"/>
      <c r="G110" s="64"/>
      <c r="H110" s="64"/>
      <c r="I110" s="64"/>
      <c r="J110" s="75"/>
      <c r="K110" s="75"/>
      <c r="L110" s="75"/>
      <c r="M110" s="75"/>
      <c r="N110" s="75"/>
      <c r="O110" s="75"/>
      <c r="P110" s="81"/>
    </row>
    <row r="111" spans="1:16" ht="58.5" customHeight="1" thickBot="1">
      <c r="A111" s="107"/>
      <c r="B111" s="102"/>
      <c r="C111" s="98"/>
      <c r="D111" s="120"/>
      <c r="E111" s="13" t="s">
        <v>313</v>
      </c>
      <c r="F111" s="66"/>
      <c r="G111" s="66"/>
      <c r="H111" s="66"/>
      <c r="I111" s="66"/>
      <c r="J111" s="79"/>
      <c r="K111" s="79"/>
      <c r="L111" s="79"/>
      <c r="M111" s="79"/>
      <c r="N111" s="79"/>
      <c r="O111" s="79"/>
      <c r="P111" s="83"/>
    </row>
    <row r="112" spans="1:16" ht="117.75" customHeight="1" thickTop="1">
      <c r="A112" s="107"/>
      <c r="B112" s="112" t="s">
        <v>663</v>
      </c>
      <c r="C112" s="116" t="s">
        <v>483</v>
      </c>
      <c r="D112" s="39" t="s">
        <v>484</v>
      </c>
      <c r="E112" s="15" t="s">
        <v>999</v>
      </c>
      <c r="F112" s="15" t="s">
        <v>1155</v>
      </c>
      <c r="G112" s="15" t="s">
        <v>1185</v>
      </c>
      <c r="H112" s="15" t="s">
        <v>1245</v>
      </c>
      <c r="I112" s="15" t="s">
        <v>1393</v>
      </c>
      <c r="J112" s="14">
        <v>1</v>
      </c>
      <c r="K112" s="14">
        <v>2</v>
      </c>
      <c r="L112" s="14">
        <v>4</v>
      </c>
      <c r="M112" s="14">
        <v>8</v>
      </c>
      <c r="N112" s="14">
        <v>16</v>
      </c>
      <c r="O112" s="14">
        <v>32</v>
      </c>
      <c r="P112" s="51">
        <f>SUM(J112:O112)/63</f>
        <v>1</v>
      </c>
    </row>
    <row r="113" spans="1:16" ht="26.25" customHeight="1">
      <c r="A113" s="107"/>
      <c r="B113" s="114"/>
      <c r="C113" s="110"/>
      <c r="D113" s="94" t="s">
        <v>485</v>
      </c>
      <c r="E113" s="10" t="s">
        <v>314</v>
      </c>
      <c r="F113" s="63" t="s">
        <v>1244</v>
      </c>
      <c r="G113" s="63" t="s">
        <v>1185</v>
      </c>
      <c r="H113" s="63" t="s">
        <v>1246</v>
      </c>
      <c r="I113" s="63" t="s">
        <v>1393</v>
      </c>
      <c r="J113" s="74">
        <v>1</v>
      </c>
      <c r="K113" s="74">
        <v>2</v>
      </c>
      <c r="L113" s="74">
        <v>4</v>
      </c>
      <c r="M113" s="74">
        <v>8</v>
      </c>
      <c r="N113" s="74">
        <v>16</v>
      </c>
      <c r="O113" s="74">
        <v>32</v>
      </c>
      <c r="P113" s="88">
        <f>SUM(J113:O113)/63</f>
        <v>1</v>
      </c>
    </row>
    <row r="114" spans="1:16" ht="38.25">
      <c r="A114" s="107"/>
      <c r="B114" s="114"/>
      <c r="C114" s="110"/>
      <c r="D114" s="121"/>
      <c r="E114" s="10" t="s">
        <v>315</v>
      </c>
      <c r="F114" s="64"/>
      <c r="G114" s="64"/>
      <c r="H114" s="64"/>
      <c r="I114" s="64"/>
      <c r="J114" s="75"/>
      <c r="K114" s="75"/>
      <c r="L114" s="75"/>
      <c r="M114" s="75"/>
      <c r="N114" s="75"/>
      <c r="O114" s="75"/>
      <c r="P114" s="81"/>
    </row>
    <row r="115" spans="1:16" ht="25.5">
      <c r="A115" s="107"/>
      <c r="B115" s="114"/>
      <c r="C115" s="110"/>
      <c r="D115" s="121"/>
      <c r="E115" s="10" t="s">
        <v>316</v>
      </c>
      <c r="F115" s="64"/>
      <c r="G115" s="64"/>
      <c r="H115" s="64"/>
      <c r="I115" s="64"/>
      <c r="J115" s="75"/>
      <c r="K115" s="75"/>
      <c r="L115" s="75"/>
      <c r="M115" s="75"/>
      <c r="N115" s="75"/>
      <c r="O115" s="75"/>
      <c r="P115" s="81"/>
    </row>
    <row r="116" spans="1:16" ht="25.5">
      <c r="A116" s="107"/>
      <c r="B116" s="114"/>
      <c r="C116" s="110"/>
      <c r="D116" s="121"/>
      <c r="E116" s="10" t="s">
        <v>317</v>
      </c>
      <c r="F116" s="64"/>
      <c r="G116" s="64"/>
      <c r="H116" s="64"/>
      <c r="I116" s="64"/>
      <c r="J116" s="75"/>
      <c r="K116" s="75"/>
      <c r="L116" s="75"/>
      <c r="M116" s="75"/>
      <c r="N116" s="75"/>
      <c r="O116" s="75"/>
      <c r="P116" s="81"/>
    </row>
    <row r="117" spans="1:16" ht="25.5">
      <c r="A117" s="107"/>
      <c r="B117" s="114"/>
      <c r="C117" s="110"/>
      <c r="D117" s="121"/>
      <c r="E117" s="10" t="s">
        <v>318</v>
      </c>
      <c r="F117" s="64"/>
      <c r="G117" s="64"/>
      <c r="H117" s="64"/>
      <c r="I117" s="64"/>
      <c r="J117" s="75"/>
      <c r="K117" s="75"/>
      <c r="L117" s="75"/>
      <c r="M117" s="75"/>
      <c r="N117" s="75"/>
      <c r="O117" s="75"/>
      <c r="P117" s="81"/>
    </row>
    <row r="118" spans="1:16" ht="12.75">
      <c r="A118" s="107"/>
      <c r="B118" s="114"/>
      <c r="C118" s="110"/>
      <c r="D118" s="121"/>
      <c r="E118" s="10" t="s">
        <v>319</v>
      </c>
      <c r="F118" s="65"/>
      <c r="G118" s="65"/>
      <c r="H118" s="65"/>
      <c r="I118" s="65"/>
      <c r="J118" s="76"/>
      <c r="K118" s="76"/>
      <c r="L118" s="76"/>
      <c r="M118" s="76"/>
      <c r="N118" s="76"/>
      <c r="O118" s="76"/>
      <c r="P118" s="82"/>
    </row>
    <row r="119" spans="1:16" ht="63.75">
      <c r="A119" s="107"/>
      <c r="B119" s="114"/>
      <c r="C119" s="110"/>
      <c r="D119" s="94" t="s">
        <v>483</v>
      </c>
      <c r="E119" s="10" t="s">
        <v>320</v>
      </c>
      <c r="F119" s="63" t="s">
        <v>1156</v>
      </c>
      <c r="G119" s="63" t="s">
        <v>1185</v>
      </c>
      <c r="H119" s="63" t="s">
        <v>1247</v>
      </c>
      <c r="I119" s="63" t="s">
        <v>1393</v>
      </c>
      <c r="J119" s="74">
        <v>1</v>
      </c>
      <c r="K119" s="74">
        <v>2</v>
      </c>
      <c r="L119" s="74">
        <v>4</v>
      </c>
      <c r="M119" s="74">
        <v>8</v>
      </c>
      <c r="N119" s="74">
        <v>16</v>
      </c>
      <c r="O119" s="74">
        <v>32</v>
      </c>
      <c r="P119" s="88">
        <f>SUM(J119:O119)/63</f>
        <v>1</v>
      </c>
    </row>
    <row r="120" spans="1:16" ht="25.5">
      <c r="A120" s="107"/>
      <c r="B120" s="114"/>
      <c r="C120" s="110"/>
      <c r="D120" s="121"/>
      <c r="E120" s="10" t="s">
        <v>321</v>
      </c>
      <c r="F120" s="64"/>
      <c r="G120" s="64"/>
      <c r="H120" s="64"/>
      <c r="I120" s="64"/>
      <c r="J120" s="75"/>
      <c r="K120" s="75"/>
      <c r="L120" s="75"/>
      <c r="M120" s="75"/>
      <c r="N120" s="75"/>
      <c r="O120" s="75"/>
      <c r="P120" s="81"/>
    </row>
    <row r="121" spans="1:16" ht="12.75">
      <c r="A121" s="107"/>
      <c r="B121" s="114"/>
      <c r="C121" s="110"/>
      <c r="D121" s="121"/>
      <c r="E121" s="10" t="s">
        <v>322</v>
      </c>
      <c r="F121" s="64"/>
      <c r="G121" s="64"/>
      <c r="H121" s="64"/>
      <c r="I121" s="64"/>
      <c r="J121" s="75"/>
      <c r="K121" s="75"/>
      <c r="L121" s="75"/>
      <c r="M121" s="75"/>
      <c r="N121" s="75"/>
      <c r="O121" s="75"/>
      <c r="P121" s="81"/>
    </row>
    <row r="122" spans="1:16" ht="63.75">
      <c r="A122" s="107"/>
      <c r="B122" s="114"/>
      <c r="C122" s="110"/>
      <c r="D122" s="121"/>
      <c r="E122" s="10" t="s">
        <v>323</v>
      </c>
      <c r="F122" s="64"/>
      <c r="G122" s="64"/>
      <c r="H122" s="64"/>
      <c r="I122" s="64"/>
      <c r="J122" s="75"/>
      <c r="K122" s="75"/>
      <c r="L122" s="75"/>
      <c r="M122" s="75"/>
      <c r="N122" s="75"/>
      <c r="O122" s="75"/>
      <c r="P122" s="81"/>
    </row>
    <row r="123" spans="1:16" ht="51">
      <c r="A123" s="107"/>
      <c r="B123" s="114"/>
      <c r="C123" s="110"/>
      <c r="D123" s="121"/>
      <c r="E123" s="10" t="s">
        <v>324</v>
      </c>
      <c r="F123" s="64"/>
      <c r="G123" s="64"/>
      <c r="H123" s="64"/>
      <c r="I123" s="64"/>
      <c r="J123" s="75"/>
      <c r="K123" s="75"/>
      <c r="L123" s="75"/>
      <c r="M123" s="75"/>
      <c r="N123" s="75"/>
      <c r="O123" s="75"/>
      <c r="P123" s="81"/>
    </row>
    <row r="124" spans="1:16" ht="38.25">
      <c r="A124" s="107"/>
      <c r="B124" s="114"/>
      <c r="C124" s="110"/>
      <c r="D124" s="121"/>
      <c r="E124" s="10" t="s">
        <v>325</v>
      </c>
      <c r="F124" s="64"/>
      <c r="G124" s="64"/>
      <c r="H124" s="64"/>
      <c r="I124" s="64"/>
      <c r="J124" s="75"/>
      <c r="K124" s="75"/>
      <c r="L124" s="75"/>
      <c r="M124" s="75"/>
      <c r="N124" s="75"/>
      <c r="O124" s="75"/>
      <c r="P124" s="81"/>
    </row>
    <row r="125" spans="1:16" ht="63.75">
      <c r="A125" s="107"/>
      <c r="B125" s="114"/>
      <c r="C125" s="110"/>
      <c r="D125" s="121"/>
      <c r="E125" s="10" t="s">
        <v>326</v>
      </c>
      <c r="F125" s="65"/>
      <c r="G125" s="65"/>
      <c r="H125" s="65"/>
      <c r="I125" s="65"/>
      <c r="J125" s="76"/>
      <c r="K125" s="76"/>
      <c r="L125" s="76"/>
      <c r="M125" s="76"/>
      <c r="N125" s="76"/>
      <c r="O125" s="76"/>
      <c r="P125" s="82"/>
    </row>
    <row r="126" spans="1:16" ht="52.5" customHeight="1">
      <c r="A126" s="107"/>
      <c r="B126" s="114"/>
      <c r="C126" s="109" t="s">
        <v>486</v>
      </c>
      <c r="D126" s="94" t="s">
        <v>487</v>
      </c>
      <c r="E126" s="10" t="s">
        <v>327</v>
      </c>
      <c r="F126" s="63" t="s">
        <v>1157</v>
      </c>
      <c r="G126" s="63" t="s">
        <v>1185</v>
      </c>
      <c r="H126" s="63" t="s">
        <v>1248</v>
      </c>
      <c r="I126" s="63" t="s">
        <v>1395</v>
      </c>
      <c r="J126" s="74">
        <v>1</v>
      </c>
      <c r="K126" s="74">
        <v>2</v>
      </c>
      <c r="L126" s="74">
        <v>4</v>
      </c>
      <c r="M126" s="74">
        <v>8</v>
      </c>
      <c r="N126" s="74">
        <v>16</v>
      </c>
      <c r="O126" s="74">
        <v>32</v>
      </c>
      <c r="P126" s="88">
        <f>SUM(J126:O126)/63</f>
        <v>1</v>
      </c>
    </row>
    <row r="127" spans="1:16" ht="38.25">
      <c r="A127" s="107"/>
      <c r="B127" s="114"/>
      <c r="C127" s="110"/>
      <c r="D127" s="121"/>
      <c r="E127" s="10" t="s">
        <v>328</v>
      </c>
      <c r="F127" s="64"/>
      <c r="G127" s="64"/>
      <c r="H127" s="64"/>
      <c r="I127" s="64"/>
      <c r="J127" s="75"/>
      <c r="K127" s="75"/>
      <c r="L127" s="75"/>
      <c r="M127" s="75"/>
      <c r="N127" s="75"/>
      <c r="O127" s="75"/>
      <c r="P127" s="81"/>
    </row>
    <row r="128" spans="1:16" ht="38.25">
      <c r="A128" s="107"/>
      <c r="B128" s="114"/>
      <c r="C128" s="110"/>
      <c r="D128" s="121"/>
      <c r="E128" s="10" t="s">
        <v>329</v>
      </c>
      <c r="F128" s="64"/>
      <c r="G128" s="64"/>
      <c r="H128" s="64"/>
      <c r="I128" s="64"/>
      <c r="J128" s="75"/>
      <c r="K128" s="75"/>
      <c r="L128" s="75"/>
      <c r="M128" s="75"/>
      <c r="N128" s="75"/>
      <c r="O128" s="75"/>
      <c r="P128" s="81"/>
    </row>
    <row r="129" spans="1:16" ht="25.5">
      <c r="A129" s="107"/>
      <c r="B129" s="114"/>
      <c r="C129" s="110"/>
      <c r="D129" s="121"/>
      <c r="E129" s="10" t="s">
        <v>330</v>
      </c>
      <c r="F129" s="64"/>
      <c r="G129" s="64"/>
      <c r="H129" s="64"/>
      <c r="I129" s="64"/>
      <c r="J129" s="75"/>
      <c r="K129" s="75"/>
      <c r="L129" s="75"/>
      <c r="M129" s="75"/>
      <c r="N129" s="75"/>
      <c r="O129" s="75"/>
      <c r="P129" s="81"/>
    </row>
    <row r="130" spans="1:16" ht="30" customHeight="1">
      <c r="A130" s="107"/>
      <c r="B130" s="114"/>
      <c r="C130" s="110"/>
      <c r="D130" s="121"/>
      <c r="E130" s="10" t="s">
        <v>331</v>
      </c>
      <c r="F130" s="64"/>
      <c r="G130" s="64"/>
      <c r="H130" s="64"/>
      <c r="I130" s="64"/>
      <c r="J130" s="75"/>
      <c r="K130" s="75"/>
      <c r="L130" s="75"/>
      <c r="M130" s="75"/>
      <c r="N130" s="75"/>
      <c r="O130" s="75"/>
      <c r="P130" s="81"/>
    </row>
    <row r="131" spans="1:16" ht="38.25">
      <c r="A131" s="107"/>
      <c r="B131" s="114"/>
      <c r="C131" s="110"/>
      <c r="D131" s="121"/>
      <c r="E131" s="10" t="s">
        <v>332</v>
      </c>
      <c r="F131" s="64"/>
      <c r="G131" s="64"/>
      <c r="H131" s="64"/>
      <c r="I131" s="64"/>
      <c r="J131" s="75"/>
      <c r="K131" s="75"/>
      <c r="L131" s="75"/>
      <c r="M131" s="75"/>
      <c r="N131" s="75"/>
      <c r="O131" s="75"/>
      <c r="P131" s="81"/>
    </row>
    <row r="132" spans="1:16" ht="51">
      <c r="A132" s="107"/>
      <c r="B132" s="114"/>
      <c r="C132" s="110"/>
      <c r="D132" s="121"/>
      <c r="E132" s="10" t="s">
        <v>333</v>
      </c>
      <c r="F132" s="64"/>
      <c r="G132" s="64"/>
      <c r="H132" s="64"/>
      <c r="I132" s="64"/>
      <c r="J132" s="75"/>
      <c r="K132" s="75"/>
      <c r="L132" s="75"/>
      <c r="M132" s="75"/>
      <c r="N132" s="75"/>
      <c r="O132" s="75"/>
      <c r="P132" s="81"/>
    </row>
    <row r="133" spans="1:16" ht="25.5">
      <c r="A133" s="107"/>
      <c r="B133" s="114"/>
      <c r="C133" s="110"/>
      <c r="D133" s="121"/>
      <c r="E133" s="10" t="s">
        <v>334</v>
      </c>
      <c r="F133" s="65"/>
      <c r="G133" s="65"/>
      <c r="H133" s="65"/>
      <c r="I133" s="65"/>
      <c r="J133" s="76"/>
      <c r="K133" s="76"/>
      <c r="L133" s="76"/>
      <c r="M133" s="76"/>
      <c r="N133" s="76"/>
      <c r="O133" s="76"/>
      <c r="P133" s="82"/>
    </row>
    <row r="134" spans="1:16" ht="12.75" customHeight="1">
      <c r="A134" s="107"/>
      <c r="B134" s="114"/>
      <c r="C134" s="110"/>
      <c r="D134" s="94" t="s">
        <v>488</v>
      </c>
      <c r="E134" s="10" t="s">
        <v>335</v>
      </c>
      <c r="F134" s="63" t="s">
        <v>1158</v>
      </c>
      <c r="G134" s="63" t="s">
        <v>1188</v>
      </c>
      <c r="H134" s="63" t="s">
        <v>1249</v>
      </c>
      <c r="I134" s="63" t="s">
        <v>1396</v>
      </c>
      <c r="J134" s="74">
        <v>1</v>
      </c>
      <c r="K134" s="74">
        <v>2</v>
      </c>
      <c r="L134" s="74">
        <v>4</v>
      </c>
      <c r="M134" s="74">
        <v>8</v>
      </c>
      <c r="N134" s="74">
        <v>16</v>
      </c>
      <c r="O134" s="74">
        <v>32</v>
      </c>
      <c r="P134" s="88">
        <f>SUM(J134:O134)/63</f>
        <v>1</v>
      </c>
    </row>
    <row r="135" spans="1:16" ht="51">
      <c r="A135" s="107"/>
      <c r="B135" s="114"/>
      <c r="C135" s="110"/>
      <c r="D135" s="121"/>
      <c r="E135" s="10" t="s">
        <v>336</v>
      </c>
      <c r="F135" s="64"/>
      <c r="G135" s="64"/>
      <c r="H135" s="64"/>
      <c r="I135" s="64"/>
      <c r="J135" s="75"/>
      <c r="K135" s="75"/>
      <c r="L135" s="75"/>
      <c r="M135" s="75"/>
      <c r="N135" s="75"/>
      <c r="O135" s="75"/>
      <c r="P135" s="81"/>
    </row>
    <row r="136" spans="1:16" ht="25.5">
      <c r="A136" s="107"/>
      <c r="B136" s="114"/>
      <c r="C136" s="110"/>
      <c r="D136" s="121"/>
      <c r="E136" s="10" t="s">
        <v>337</v>
      </c>
      <c r="F136" s="64"/>
      <c r="G136" s="64"/>
      <c r="H136" s="64"/>
      <c r="I136" s="64"/>
      <c r="J136" s="75"/>
      <c r="K136" s="75"/>
      <c r="L136" s="75"/>
      <c r="M136" s="75"/>
      <c r="N136" s="75"/>
      <c r="O136" s="75"/>
      <c r="P136" s="81"/>
    </row>
    <row r="137" spans="1:16" ht="38.25">
      <c r="A137" s="107"/>
      <c r="B137" s="114"/>
      <c r="C137" s="110"/>
      <c r="D137" s="121"/>
      <c r="E137" s="10" t="s">
        <v>338</v>
      </c>
      <c r="F137" s="64"/>
      <c r="G137" s="64"/>
      <c r="H137" s="64"/>
      <c r="I137" s="64"/>
      <c r="J137" s="75"/>
      <c r="K137" s="75"/>
      <c r="L137" s="75"/>
      <c r="M137" s="75"/>
      <c r="N137" s="75"/>
      <c r="O137" s="75"/>
      <c r="P137" s="81"/>
    </row>
    <row r="138" spans="1:16" ht="25.5">
      <c r="A138" s="107"/>
      <c r="B138" s="114"/>
      <c r="C138" s="110"/>
      <c r="D138" s="121"/>
      <c r="E138" s="10" t="s">
        <v>339</v>
      </c>
      <c r="F138" s="64"/>
      <c r="G138" s="64"/>
      <c r="H138" s="64"/>
      <c r="I138" s="64"/>
      <c r="J138" s="75"/>
      <c r="K138" s="75"/>
      <c r="L138" s="75"/>
      <c r="M138" s="75"/>
      <c r="N138" s="75"/>
      <c r="O138" s="75"/>
      <c r="P138" s="81"/>
    </row>
    <row r="139" spans="1:16" ht="51">
      <c r="A139" s="107"/>
      <c r="B139" s="114"/>
      <c r="C139" s="110"/>
      <c r="D139" s="121"/>
      <c r="E139" s="10" t="s">
        <v>340</v>
      </c>
      <c r="F139" s="64"/>
      <c r="G139" s="64"/>
      <c r="H139" s="64"/>
      <c r="I139" s="64"/>
      <c r="J139" s="75"/>
      <c r="K139" s="75"/>
      <c r="L139" s="75"/>
      <c r="M139" s="75"/>
      <c r="N139" s="75"/>
      <c r="O139" s="75"/>
      <c r="P139" s="81"/>
    </row>
    <row r="140" spans="1:16" ht="25.5">
      <c r="A140" s="107"/>
      <c r="B140" s="114"/>
      <c r="C140" s="110"/>
      <c r="D140" s="121"/>
      <c r="E140" s="10" t="s">
        <v>1003</v>
      </c>
      <c r="F140" s="65"/>
      <c r="G140" s="65"/>
      <c r="H140" s="65"/>
      <c r="I140" s="65"/>
      <c r="J140" s="76"/>
      <c r="K140" s="76"/>
      <c r="L140" s="76"/>
      <c r="M140" s="76"/>
      <c r="N140" s="76"/>
      <c r="O140" s="76"/>
      <c r="P140" s="82"/>
    </row>
    <row r="141" spans="1:16" ht="38.25">
      <c r="A141" s="107"/>
      <c r="B141" s="114"/>
      <c r="C141" s="110"/>
      <c r="D141" s="94" t="s">
        <v>489</v>
      </c>
      <c r="E141" s="10" t="s">
        <v>341</v>
      </c>
      <c r="F141" s="63" t="s">
        <v>1159</v>
      </c>
      <c r="G141" s="63" t="s">
        <v>1188</v>
      </c>
      <c r="H141" s="63" t="s">
        <v>1250</v>
      </c>
      <c r="I141" s="63" t="s">
        <v>1397</v>
      </c>
      <c r="J141" s="74">
        <v>1</v>
      </c>
      <c r="K141" s="74">
        <v>2</v>
      </c>
      <c r="L141" s="74">
        <v>4</v>
      </c>
      <c r="M141" s="74">
        <v>8</v>
      </c>
      <c r="N141" s="74">
        <v>16</v>
      </c>
      <c r="O141" s="74">
        <v>32</v>
      </c>
      <c r="P141" s="88">
        <f>SUM(J141:O141)/63</f>
        <v>1</v>
      </c>
    </row>
    <row r="142" spans="1:16" ht="51">
      <c r="A142" s="107"/>
      <c r="B142" s="114"/>
      <c r="C142" s="110"/>
      <c r="D142" s="121"/>
      <c r="E142" s="10" t="s">
        <v>342</v>
      </c>
      <c r="F142" s="64"/>
      <c r="G142" s="64"/>
      <c r="H142" s="64"/>
      <c r="I142" s="64"/>
      <c r="J142" s="75"/>
      <c r="K142" s="75"/>
      <c r="L142" s="75"/>
      <c r="M142" s="75"/>
      <c r="N142" s="75"/>
      <c r="O142" s="75"/>
      <c r="P142" s="81"/>
    </row>
    <row r="143" spans="1:16" ht="64.5" thickBot="1">
      <c r="A143" s="107"/>
      <c r="B143" s="115"/>
      <c r="C143" s="124"/>
      <c r="D143" s="122"/>
      <c r="E143" s="16" t="s">
        <v>343</v>
      </c>
      <c r="F143" s="66"/>
      <c r="G143" s="66"/>
      <c r="H143" s="66"/>
      <c r="I143" s="66"/>
      <c r="J143" s="79"/>
      <c r="K143" s="79"/>
      <c r="L143" s="79"/>
      <c r="M143" s="79"/>
      <c r="N143" s="79"/>
      <c r="O143" s="79"/>
      <c r="P143" s="83"/>
    </row>
    <row r="144" spans="1:16" ht="27" customHeight="1" thickTop="1">
      <c r="A144" s="107"/>
      <c r="B144" s="99" t="s">
        <v>664</v>
      </c>
      <c r="C144" s="95" t="s">
        <v>490</v>
      </c>
      <c r="D144" s="103" t="s">
        <v>491</v>
      </c>
      <c r="E144" s="12" t="s">
        <v>344</v>
      </c>
      <c r="F144" s="68" t="s">
        <v>1045</v>
      </c>
      <c r="G144" s="68" t="s">
        <v>1184</v>
      </c>
      <c r="H144" s="68" t="s">
        <v>1251</v>
      </c>
      <c r="I144" s="68" t="s">
        <v>1398</v>
      </c>
      <c r="J144" s="85">
        <v>1</v>
      </c>
      <c r="K144" s="85">
        <v>2</v>
      </c>
      <c r="L144" s="85">
        <v>4</v>
      </c>
      <c r="M144" s="85">
        <v>8</v>
      </c>
      <c r="N144" s="85">
        <v>16</v>
      </c>
      <c r="O144" s="85">
        <v>32</v>
      </c>
      <c r="P144" s="139">
        <f>SUM(J144:O144)/63</f>
        <v>1</v>
      </c>
    </row>
    <row r="145" spans="1:16" ht="18.75" customHeight="1">
      <c r="A145" s="107"/>
      <c r="B145" s="101"/>
      <c r="C145" s="97"/>
      <c r="D145" s="118"/>
      <c r="E145" s="8" t="s">
        <v>345</v>
      </c>
      <c r="F145" s="64"/>
      <c r="G145" s="64"/>
      <c r="H145" s="64"/>
      <c r="I145" s="64"/>
      <c r="J145" s="75"/>
      <c r="K145" s="75"/>
      <c r="L145" s="75"/>
      <c r="M145" s="75"/>
      <c r="N145" s="75"/>
      <c r="O145" s="75"/>
      <c r="P145" s="81"/>
    </row>
    <row r="146" spans="1:16" ht="25.5">
      <c r="A146" s="107"/>
      <c r="B146" s="101"/>
      <c r="C146" s="97"/>
      <c r="D146" s="118"/>
      <c r="E146" s="8" t="s">
        <v>346</v>
      </c>
      <c r="F146" s="64"/>
      <c r="G146" s="64"/>
      <c r="H146" s="64"/>
      <c r="I146" s="64"/>
      <c r="J146" s="75"/>
      <c r="K146" s="75"/>
      <c r="L146" s="75"/>
      <c r="M146" s="75"/>
      <c r="N146" s="75"/>
      <c r="O146" s="75"/>
      <c r="P146" s="81"/>
    </row>
    <row r="147" spans="1:16" ht="38.25">
      <c r="A147" s="107"/>
      <c r="B147" s="101"/>
      <c r="C147" s="97"/>
      <c r="D147" s="118"/>
      <c r="E147" s="8" t="s">
        <v>347</v>
      </c>
      <c r="F147" s="64"/>
      <c r="G147" s="64"/>
      <c r="H147" s="64"/>
      <c r="I147" s="64"/>
      <c r="J147" s="75"/>
      <c r="K147" s="75"/>
      <c r="L147" s="75"/>
      <c r="M147" s="75"/>
      <c r="N147" s="75"/>
      <c r="O147" s="75"/>
      <c r="P147" s="81"/>
    </row>
    <row r="148" spans="1:16" ht="38.25">
      <c r="A148" s="107"/>
      <c r="B148" s="101"/>
      <c r="C148" s="97"/>
      <c r="D148" s="118"/>
      <c r="E148" s="8" t="s">
        <v>348</v>
      </c>
      <c r="F148" s="65"/>
      <c r="G148" s="65"/>
      <c r="H148" s="65"/>
      <c r="I148" s="65"/>
      <c r="J148" s="76"/>
      <c r="K148" s="76"/>
      <c r="L148" s="76"/>
      <c r="M148" s="76"/>
      <c r="N148" s="76"/>
      <c r="O148" s="76"/>
      <c r="P148" s="82"/>
    </row>
    <row r="149" spans="1:16" ht="26.25" customHeight="1">
      <c r="A149" s="107"/>
      <c r="B149" s="101"/>
      <c r="C149" s="97"/>
      <c r="D149" s="104" t="s">
        <v>492</v>
      </c>
      <c r="E149" s="8" t="s">
        <v>349</v>
      </c>
      <c r="F149" s="67" t="s">
        <v>1046</v>
      </c>
      <c r="G149" s="67" t="s">
        <v>1184</v>
      </c>
      <c r="H149" s="67" t="s">
        <v>1252</v>
      </c>
      <c r="I149" s="67" t="s">
        <v>1398</v>
      </c>
      <c r="J149" s="78">
        <v>1</v>
      </c>
      <c r="K149" s="78">
        <v>2</v>
      </c>
      <c r="L149" s="78">
        <v>4</v>
      </c>
      <c r="M149" s="78">
        <v>8</v>
      </c>
      <c r="N149" s="78">
        <v>16</v>
      </c>
      <c r="O149" s="78">
        <v>32</v>
      </c>
      <c r="P149" s="88">
        <f>SUM(J149:O149)/63</f>
        <v>1</v>
      </c>
    </row>
    <row r="150" spans="1:16" ht="25.5">
      <c r="A150" s="107"/>
      <c r="B150" s="101"/>
      <c r="C150" s="97"/>
      <c r="D150" s="118"/>
      <c r="E150" s="8" t="s">
        <v>350</v>
      </c>
      <c r="F150" s="64"/>
      <c r="G150" s="64"/>
      <c r="H150" s="64"/>
      <c r="I150" s="64"/>
      <c r="J150" s="75"/>
      <c r="K150" s="75"/>
      <c r="L150" s="75"/>
      <c r="M150" s="75"/>
      <c r="N150" s="75"/>
      <c r="O150" s="75"/>
      <c r="P150" s="81"/>
    </row>
    <row r="151" spans="1:16" ht="25.5">
      <c r="A151" s="107"/>
      <c r="B151" s="101"/>
      <c r="C151" s="97"/>
      <c r="D151" s="118"/>
      <c r="E151" s="8" t="s">
        <v>351</v>
      </c>
      <c r="F151" s="64"/>
      <c r="G151" s="64"/>
      <c r="H151" s="64"/>
      <c r="I151" s="64"/>
      <c r="J151" s="75"/>
      <c r="K151" s="75"/>
      <c r="L151" s="75"/>
      <c r="M151" s="75"/>
      <c r="N151" s="75"/>
      <c r="O151" s="75"/>
      <c r="P151" s="81"/>
    </row>
    <row r="152" spans="1:16" ht="51">
      <c r="A152" s="107"/>
      <c r="B152" s="101"/>
      <c r="C152" s="97"/>
      <c r="D152" s="118"/>
      <c r="E152" s="8" t="s">
        <v>352</v>
      </c>
      <c r="F152" s="64"/>
      <c r="G152" s="64"/>
      <c r="H152" s="64"/>
      <c r="I152" s="64"/>
      <c r="J152" s="75"/>
      <c r="K152" s="75"/>
      <c r="L152" s="75"/>
      <c r="M152" s="75"/>
      <c r="N152" s="75"/>
      <c r="O152" s="75"/>
      <c r="P152" s="81"/>
    </row>
    <row r="153" spans="1:16" ht="12.75">
      <c r="A153" s="107"/>
      <c r="B153" s="101"/>
      <c r="C153" s="97"/>
      <c r="D153" s="118"/>
      <c r="E153" s="8" t="s">
        <v>353</v>
      </c>
      <c r="F153" s="65"/>
      <c r="G153" s="65"/>
      <c r="H153" s="65"/>
      <c r="I153" s="65"/>
      <c r="J153" s="76"/>
      <c r="K153" s="76"/>
      <c r="L153" s="76"/>
      <c r="M153" s="76"/>
      <c r="N153" s="76"/>
      <c r="O153" s="76"/>
      <c r="P153" s="82"/>
    </row>
    <row r="154" spans="1:16" ht="39" customHeight="1">
      <c r="A154" s="107"/>
      <c r="B154" s="101"/>
      <c r="C154" s="97"/>
      <c r="D154" s="104" t="s">
        <v>493</v>
      </c>
      <c r="E154" s="8" t="s">
        <v>354</v>
      </c>
      <c r="F154" s="67" t="s">
        <v>1047</v>
      </c>
      <c r="G154" s="67" t="s">
        <v>1184</v>
      </c>
      <c r="H154" s="67" t="s">
        <v>1253</v>
      </c>
      <c r="I154" s="67" t="s">
        <v>1398</v>
      </c>
      <c r="J154" s="78">
        <v>1</v>
      </c>
      <c r="K154" s="78">
        <v>2</v>
      </c>
      <c r="L154" s="78">
        <v>4</v>
      </c>
      <c r="M154" s="78">
        <v>8</v>
      </c>
      <c r="N154" s="78">
        <v>16</v>
      </c>
      <c r="O154" s="78">
        <v>32</v>
      </c>
      <c r="P154" s="88">
        <f>SUM(J154:O154)/63</f>
        <v>1</v>
      </c>
    </row>
    <row r="155" spans="1:16" ht="25.5">
      <c r="A155" s="107"/>
      <c r="B155" s="101"/>
      <c r="C155" s="97"/>
      <c r="D155" s="118"/>
      <c r="E155" s="8" t="s">
        <v>355</v>
      </c>
      <c r="F155" s="64"/>
      <c r="G155" s="64"/>
      <c r="H155" s="64"/>
      <c r="I155" s="64"/>
      <c r="J155" s="75"/>
      <c r="K155" s="75"/>
      <c r="L155" s="75"/>
      <c r="M155" s="75"/>
      <c r="N155" s="75"/>
      <c r="O155" s="75"/>
      <c r="P155" s="81"/>
    </row>
    <row r="156" spans="1:16" ht="25.5">
      <c r="A156" s="107"/>
      <c r="B156" s="101"/>
      <c r="C156" s="97"/>
      <c r="D156" s="118"/>
      <c r="E156" s="8" t="s">
        <v>356</v>
      </c>
      <c r="F156" s="64"/>
      <c r="G156" s="64"/>
      <c r="H156" s="64"/>
      <c r="I156" s="64"/>
      <c r="J156" s="75"/>
      <c r="K156" s="75"/>
      <c r="L156" s="75"/>
      <c r="M156" s="75"/>
      <c r="N156" s="75"/>
      <c r="O156" s="75"/>
      <c r="P156" s="81"/>
    </row>
    <row r="157" spans="1:16" ht="25.5">
      <c r="A157" s="107"/>
      <c r="B157" s="101"/>
      <c r="C157" s="97"/>
      <c r="D157" s="118"/>
      <c r="E157" s="8" t="s">
        <v>357</v>
      </c>
      <c r="F157" s="64"/>
      <c r="G157" s="64"/>
      <c r="H157" s="64"/>
      <c r="I157" s="64"/>
      <c r="J157" s="75"/>
      <c r="K157" s="75"/>
      <c r="L157" s="75"/>
      <c r="M157" s="75"/>
      <c r="N157" s="75"/>
      <c r="O157" s="75"/>
      <c r="P157" s="81"/>
    </row>
    <row r="158" spans="1:16" ht="25.5">
      <c r="A158" s="107"/>
      <c r="B158" s="101"/>
      <c r="C158" s="97"/>
      <c r="D158" s="118"/>
      <c r="E158" s="8" t="s">
        <v>358</v>
      </c>
      <c r="F158" s="64"/>
      <c r="G158" s="64"/>
      <c r="H158" s="64"/>
      <c r="I158" s="64"/>
      <c r="J158" s="75"/>
      <c r="K158" s="75"/>
      <c r="L158" s="75"/>
      <c r="M158" s="75"/>
      <c r="N158" s="75"/>
      <c r="O158" s="75"/>
      <c r="P158" s="81"/>
    </row>
    <row r="159" spans="1:16" ht="25.5">
      <c r="A159" s="107"/>
      <c r="B159" s="101"/>
      <c r="C159" s="97"/>
      <c r="D159" s="118"/>
      <c r="E159" s="8" t="s">
        <v>359</v>
      </c>
      <c r="F159" s="64"/>
      <c r="G159" s="64"/>
      <c r="H159" s="64"/>
      <c r="I159" s="64"/>
      <c r="J159" s="75"/>
      <c r="K159" s="75"/>
      <c r="L159" s="75"/>
      <c r="M159" s="75"/>
      <c r="N159" s="75"/>
      <c r="O159" s="75"/>
      <c r="P159" s="81"/>
    </row>
    <row r="160" spans="1:16" ht="25.5">
      <c r="A160" s="107"/>
      <c r="B160" s="101"/>
      <c r="C160" s="97"/>
      <c r="D160" s="118"/>
      <c r="E160" s="8" t="s">
        <v>360</v>
      </c>
      <c r="F160" s="65"/>
      <c r="G160" s="65"/>
      <c r="H160" s="65"/>
      <c r="I160" s="65"/>
      <c r="J160" s="76"/>
      <c r="K160" s="76"/>
      <c r="L160" s="76"/>
      <c r="M160" s="76"/>
      <c r="N160" s="76"/>
      <c r="O160" s="76"/>
      <c r="P160" s="82"/>
    </row>
    <row r="161" spans="1:16" ht="26.25" customHeight="1">
      <c r="A161" s="107"/>
      <c r="B161" s="101"/>
      <c r="C161" s="97"/>
      <c r="D161" s="104" t="s">
        <v>494</v>
      </c>
      <c r="E161" s="8" t="s">
        <v>361</v>
      </c>
      <c r="F161" s="67" t="s">
        <v>1048</v>
      </c>
      <c r="G161" s="67" t="s">
        <v>1184</v>
      </c>
      <c r="H161" s="67" t="s">
        <v>1254</v>
      </c>
      <c r="I161" s="67" t="s">
        <v>1398</v>
      </c>
      <c r="J161" s="78">
        <v>1</v>
      </c>
      <c r="K161" s="78">
        <v>2</v>
      </c>
      <c r="L161" s="78">
        <v>4</v>
      </c>
      <c r="M161" s="78">
        <v>8</v>
      </c>
      <c r="N161" s="78">
        <v>16</v>
      </c>
      <c r="O161" s="78">
        <v>32</v>
      </c>
      <c r="P161" s="88">
        <f>SUM(J161:O161)/63</f>
        <v>1</v>
      </c>
    </row>
    <row r="162" spans="1:16" ht="25.5">
      <c r="A162" s="107"/>
      <c r="B162" s="101"/>
      <c r="C162" s="97"/>
      <c r="D162" s="118"/>
      <c r="E162" s="8" t="s">
        <v>362</v>
      </c>
      <c r="F162" s="64"/>
      <c r="G162" s="64"/>
      <c r="H162" s="64"/>
      <c r="I162" s="64"/>
      <c r="J162" s="75"/>
      <c r="K162" s="75"/>
      <c r="L162" s="75"/>
      <c r="M162" s="75"/>
      <c r="N162" s="75"/>
      <c r="O162" s="75"/>
      <c r="P162" s="81"/>
    </row>
    <row r="163" spans="1:16" ht="38.25">
      <c r="A163" s="107"/>
      <c r="B163" s="101"/>
      <c r="C163" s="97"/>
      <c r="D163" s="118"/>
      <c r="E163" s="8" t="s">
        <v>363</v>
      </c>
      <c r="F163" s="64"/>
      <c r="G163" s="64"/>
      <c r="H163" s="64"/>
      <c r="I163" s="64"/>
      <c r="J163" s="75"/>
      <c r="K163" s="75"/>
      <c r="L163" s="75"/>
      <c r="M163" s="75"/>
      <c r="N163" s="75"/>
      <c r="O163" s="75"/>
      <c r="P163" s="81"/>
    </row>
    <row r="164" spans="1:16" ht="38.25">
      <c r="A164" s="107"/>
      <c r="B164" s="101"/>
      <c r="C164" s="97"/>
      <c r="D164" s="118"/>
      <c r="E164" s="8" t="s">
        <v>364</v>
      </c>
      <c r="F164" s="64"/>
      <c r="G164" s="64"/>
      <c r="H164" s="64"/>
      <c r="I164" s="64"/>
      <c r="J164" s="75"/>
      <c r="K164" s="75"/>
      <c r="L164" s="75"/>
      <c r="M164" s="75"/>
      <c r="N164" s="75"/>
      <c r="O164" s="75"/>
      <c r="P164" s="81"/>
    </row>
    <row r="165" spans="1:16" ht="25.5">
      <c r="A165" s="107"/>
      <c r="B165" s="101"/>
      <c r="C165" s="97"/>
      <c r="D165" s="118"/>
      <c r="E165" s="8" t="s">
        <v>360</v>
      </c>
      <c r="F165" s="64"/>
      <c r="G165" s="64"/>
      <c r="H165" s="64"/>
      <c r="I165" s="64"/>
      <c r="J165" s="75"/>
      <c r="K165" s="75"/>
      <c r="L165" s="75"/>
      <c r="M165" s="75"/>
      <c r="N165" s="75"/>
      <c r="O165" s="75"/>
      <c r="P165" s="81"/>
    </row>
    <row r="166" spans="1:16" ht="51">
      <c r="A166" s="107"/>
      <c r="B166" s="101"/>
      <c r="C166" s="97"/>
      <c r="D166" s="118"/>
      <c r="E166" s="8" t="s">
        <v>365</v>
      </c>
      <c r="F166" s="65"/>
      <c r="G166" s="65"/>
      <c r="H166" s="65"/>
      <c r="I166" s="65"/>
      <c r="J166" s="76"/>
      <c r="K166" s="76"/>
      <c r="L166" s="76"/>
      <c r="M166" s="76"/>
      <c r="N166" s="76"/>
      <c r="O166" s="76"/>
      <c r="P166" s="82"/>
    </row>
    <row r="167" spans="1:16" ht="12.75" customHeight="1">
      <c r="A167" s="107"/>
      <c r="B167" s="101"/>
      <c r="C167" s="96" t="s">
        <v>495</v>
      </c>
      <c r="D167" s="104" t="s">
        <v>496</v>
      </c>
      <c r="E167" s="8" t="s">
        <v>366</v>
      </c>
      <c r="F167" s="67" t="s">
        <v>1049</v>
      </c>
      <c r="G167" s="67" t="s">
        <v>1186</v>
      </c>
      <c r="H167" s="67" t="s">
        <v>1256</v>
      </c>
      <c r="I167" s="67" t="s">
        <v>1399</v>
      </c>
      <c r="J167" s="78">
        <v>1</v>
      </c>
      <c r="K167" s="78">
        <v>2</v>
      </c>
      <c r="L167" s="78">
        <v>4</v>
      </c>
      <c r="M167" s="78">
        <v>8</v>
      </c>
      <c r="N167" s="78">
        <v>16</v>
      </c>
      <c r="O167" s="78">
        <v>32</v>
      </c>
      <c r="P167" s="88">
        <f>SUM(J167:O167)/63</f>
        <v>1</v>
      </c>
    </row>
    <row r="168" spans="1:16" ht="12.75">
      <c r="A168" s="107"/>
      <c r="B168" s="101"/>
      <c r="C168" s="97"/>
      <c r="D168" s="118"/>
      <c r="E168" s="8" t="s">
        <v>367</v>
      </c>
      <c r="F168" s="64"/>
      <c r="G168" s="64"/>
      <c r="H168" s="64"/>
      <c r="I168" s="64"/>
      <c r="J168" s="75"/>
      <c r="K168" s="75"/>
      <c r="L168" s="75"/>
      <c r="M168" s="75"/>
      <c r="N168" s="75"/>
      <c r="O168" s="75"/>
      <c r="P168" s="81"/>
    </row>
    <row r="169" spans="1:16" ht="90" customHeight="1">
      <c r="A169" s="107"/>
      <c r="B169" s="101"/>
      <c r="C169" s="97"/>
      <c r="D169" s="118"/>
      <c r="E169" s="8" t="s">
        <v>368</v>
      </c>
      <c r="F169" s="65"/>
      <c r="G169" s="65"/>
      <c r="H169" s="65"/>
      <c r="I169" s="65"/>
      <c r="J169" s="76"/>
      <c r="K169" s="76"/>
      <c r="L169" s="76"/>
      <c r="M169" s="76"/>
      <c r="N169" s="76"/>
      <c r="O169" s="76"/>
      <c r="P169" s="82"/>
    </row>
    <row r="170" spans="1:16" ht="26.25" customHeight="1">
      <c r="A170" s="107"/>
      <c r="B170" s="101"/>
      <c r="C170" s="97"/>
      <c r="D170" s="104" t="s">
        <v>497</v>
      </c>
      <c r="E170" s="8" t="s">
        <v>369</v>
      </c>
      <c r="F170" s="67" t="s">
        <v>1050</v>
      </c>
      <c r="G170" s="67" t="s">
        <v>1187</v>
      </c>
      <c r="H170" s="67" t="s">
        <v>1255</v>
      </c>
      <c r="I170" s="67" t="s">
        <v>1400</v>
      </c>
      <c r="J170" s="78">
        <v>1</v>
      </c>
      <c r="K170" s="78">
        <v>2</v>
      </c>
      <c r="L170" s="78">
        <v>4</v>
      </c>
      <c r="M170" s="78">
        <v>8</v>
      </c>
      <c r="N170" s="78">
        <v>16</v>
      </c>
      <c r="O170" s="78">
        <v>32</v>
      </c>
      <c r="P170" s="88">
        <f>SUM(J170:O170)/63</f>
        <v>1</v>
      </c>
    </row>
    <row r="171" spans="1:16" ht="38.25">
      <c r="A171" s="107"/>
      <c r="B171" s="101"/>
      <c r="C171" s="97"/>
      <c r="D171" s="118"/>
      <c r="E171" s="8" t="s">
        <v>370</v>
      </c>
      <c r="F171" s="64"/>
      <c r="G171" s="64"/>
      <c r="H171" s="64"/>
      <c r="I171" s="64"/>
      <c r="J171" s="75"/>
      <c r="K171" s="75"/>
      <c r="L171" s="75"/>
      <c r="M171" s="75"/>
      <c r="N171" s="75"/>
      <c r="O171" s="75"/>
      <c r="P171" s="81"/>
    </row>
    <row r="172" spans="1:16" ht="25.5">
      <c r="A172" s="107"/>
      <c r="B172" s="101"/>
      <c r="C172" s="97"/>
      <c r="D172" s="118"/>
      <c r="E172" s="8" t="s">
        <v>371</v>
      </c>
      <c r="F172" s="64"/>
      <c r="G172" s="64"/>
      <c r="H172" s="64"/>
      <c r="I172" s="64"/>
      <c r="J172" s="75"/>
      <c r="K172" s="75"/>
      <c r="L172" s="75"/>
      <c r="M172" s="75"/>
      <c r="N172" s="75"/>
      <c r="O172" s="75"/>
      <c r="P172" s="81"/>
    </row>
    <row r="173" spans="1:16" ht="27" customHeight="1">
      <c r="A173" s="107"/>
      <c r="B173" s="101"/>
      <c r="C173" s="97"/>
      <c r="D173" s="118"/>
      <c r="E173" s="8" t="s">
        <v>372</v>
      </c>
      <c r="F173" s="65"/>
      <c r="G173" s="65"/>
      <c r="H173" s="65"/>
      <c r="I173" s="65"/>
      <c r="J173" s="76"/>
      <c r="K173" s="76"/>
      <c r="L173" s="76"/>
      <c r="M173" s="76"/>
      <c r="N173" s="76"/>
      <c r="O173" s="76"/>
      <c r="P173" s="82"/>
    </row>
    <row r="174" spans="1:16" ht="26.25" customHeight="1">
      <c r="A174" s="107"/>
      <c r="B174" s="101"/>
      <c r="C174" s="97"/>
      <c r="D174" s="104" t="s">
        <v>498</v>
      </c>
      <c r="E174" s="8" t="s">
        <v>373</v>
      </c>
      <c r="F174" s="67" t="s">
        <v>1051</v>
      </c>
      <c r="G174" s="67" t="s">
        <v>1183</v>
      </c>
      <c r="H174" s="67" t="s">
        <v>1257</v>
      </c>
      <c r="I174" s="67" t="s">
        <v>1381</v>
      </c>
      <c r="J174" s="78">
        <v>1</v>
      </c>
      <c r="K174" s="78">
        <v>2</v>
      </c>
      <c r="L174" s="78">
        <v>4</v>
      </c>
      <c r="M174" s="78">
        <v>8</v>
      </c>
      <c r="N174" s="78">
        <v>16</v>
      </c>
      <c r="O174" s="78">
        <v>32</v>
      </c>
      <c r="P174" s="88">
        <f>SUM(J174:O174)/63</f>
        <v>1</v>
      </c>
    </row>
    <row r="175" spans="1:16" ht="25.5">
      <c r="A175" s="107"/>
      <c r="B175" s="101"/>
      <c r="C175" s="97"/>
      <c r="D175" s="118"/>
      <c r="E175" s="8" t="s">
        <v>374</v>
      </c>
      <c r="F175" s="64"/>
      <c r="G175" s="64"/>
      <c r="H175" s="64"/>
      <c r="I175" s="64"/>
      <c r="J175" s="75"/>
      <c r="K175" s="75"/>
      <c r="L175" s="75"/>
      <c r="M175" s="75"/>
      <c r="N175" s="75"/>
      <c r="O175" s="75"/>
      <c r="P175" s="81"/>
    </row>
    <row r="176" spans="1:16" ht="46.5" customHeight="1">
      <c r="A176" s="107"/>
      <c r="B176" s="101"/>
      <c r="C176" s="97"/>
      <c r="D176" s="118"/>
      <c r="E176" s="8" t="s">
        <v>375</v>
      </c>
      <c r="F176" s="64"/>
      <c r="G176" s="64"/>
      <c r="H176" s="64"/>
      <c r="I176" s="64"/>
      <c r="J176" s="75"/>
      <c r="K176" s="75"/>
      <c r="L176" s="75"/>
      <c r="M176" s="75"/>
      <c r="N176" s="75"/>
      <c r="O176" s="75"/>
      <c r="P176" s="81"/>
    </row>
    <row r="177" spans="1:16" ht="25.5">
      <c r="A177" s="107"/>
      <c r="B177" s="101"/>
      <c r="C177" s="97"/>
      <c r="D177" s="118"/>
      <c r="E177" s="8" t="s">
        <v>376</v>
      </c>
      <c r="F177" s="65"/>
      <c r="G177" s="65"/>
      <c r="H177" s="65"/>
      <c r="I177" s="65"/>
      <c r="J177" s="76"/>
      <c r="K177" s="76"/>
      <c r="L177" s="76"/>
      <c r="M177" s="76"/>
      <c r="N177" s="76"/>
      <c r="O177" s="76"/>
      <c r="P177" s="82"/>
    </row>
    <row r="178" spans="1:16" ht="26.25" customHeight="1">
      <c r="A178" s="107"/>
      <c r="B178" s="101"/>
      <c r="C178" s="97"/>
      <c r="D178" s="104" t="s">
        <v>499</v>
      </c>
      <c r="E178" s="8" t="s">
        <v>377</v>
      </c>
      <c r="F178" s="67" t="s">
        <v>1052</v>
      </c>
      <c r="G178" s="67" t="s">
        <v>1186</v>
      </c>
      <c r="H178" s="67" t="s">
        <v>1258</v>
      </c>
      <c r="I178" s="67" t="s">
        <v>1404</v>
      </c>
      <c r="J178" s="78">
        <v>1</v>
      </c>
      <c r="K178" s="78">
        <v>2</v>
      </c>
      <c r="L178" s="78">
        <v>4</v>
      </c>
      <c r="M178" s="78">
        <v>8</v>
      </c>
      <c r="N178" s="78">
        <v>16</v>
      </c>
      <c r="O178" s="78">
        <v>32</v>
      </c>
      <c r="P178" s="88">
        <f>SUM(J178:O178)/63</f>
        <v>1</v>
      </c>
    </row>
    <row r="179" spans="1:16" ht="96.75" customHeight="1" thickBot="1">
      <c r="A179" s="107"/>
      <c r="B179" s="102"/>
      <c r="C179" s="98"/>
      <c r="D179" s="120"/>
      <c r="E179" s="13" t="s">
        <v>378</v>
      </c>
      <c r="F179" s="66"/>
      <c r="G179" s="66"/>
      <c r="H179" s="66"/>
      <c r="I179" s="66"/>
      <c r="J179" s="79"/>
      <c r="K179" s="79"/>
      <c r="L179" s="79"/>
      <c r="M179" s="79"/>
      <c r="N179" s="79"/>
      <c r="O179" s="79"/>
      <c r="P179" s="83"/>
    </row>
    <row r="180" spans="1:16" ht="51.75" thickTop="1">
      <c r="A180" s="107"/>
      <c r="B180" s="112" t="s">
        <v>665</v>
      </c>
      <c r="C180" s="116" t="s">
        <v>500</v>
      </c>
      <c r="D180" s="92" t="s">
        <v>501</v>
      </c>
      <c r="E180" s="15" t="s">
        <v>379</v>
      </c>
      <c r="F180" s="69" t="s">
        <v>1124</v>
      </c>
      <c r="G180" s="69" t="s">
        <v>1187</v>
      </c>
      <c r="H180" s="69" t="s">
        <v>1259</v>
      </c>
      <c r="I180" s="69" t="s">
        <v>1405</v>
      </c>
      <c r="J180" s="77">
        <v>1</v>
      </c>
      <c r="K180" s="77">
        <v>2</v>
      </c>
      <c r="L180" s="77">
        <v>4</v>
      </c>
      <c r="M180" s="77">
        <v>8</v>
      </c>
      <c r="N180" s="77">
        <v>16</v>
      </c>
      <c r="O180" s="77">
        <v>32</v>
      </c>
      <c r="P180" s="139">
        <f>SUM(J180:O180)/63</f>
        <v>1</v>
      </c>
    </row>
    <row r="181" spans="1:16" ht="25.5">
      <c r="A181" s="107"/>
      <c r="B181" s="114"/>
      <c r="C181" s="110"/>
      <c r="D181" s="121"/>
      <c r="E181" s="10" t="s">
        <v>380</v>
      </c>
      <c r="F181" s="64"/>
      <c r="G181" s="64"/>
      <c r="H181" s="64"/>
      <c r="I181" s="64"/>
      <c r="J181" s="75"/>
      <c r="K181" s="75"/>
      <c r="L181" s="75"/>
      <c r="M181" s="75"/>
      <c r="N181" s="75"/>
      <c r="O181" s="75"/>
      <c r="P181" s="81"/>
    </row>
    <row r="182" spans="1:16" ht="51">
      <c r="A182" s="107"/>
      <c r="B182" s="114"/>
      <c r="C182" s="110"/>
      <c r="D182" s="121"/>
      <c r="E182" s="10" t="s">
        <v>381</v>
      </c>
      <c r="F182" s="64"/>
      <c r="G182" s="64"/>
      <c r="H182" s="64"/>
      <c r="I182" s="64"/>
      <c r="J182" s="75"/>
      <c r="K182" s="75"/>
      <c r="L182" s="75"/>
      <c r="M182" s="75"/>
      <c r="N182" s="75"/>
      <c r="O182" s="75"/>
      <c r="P182" s="81"/>
    </row>
    <row r="183" spans="1:16" ht="25.5">
      <c r="A183" s="107"/>
      <c r="B183" s="114"/>
      <c r="C183" s="110"/>
      <c r="D183" s="121"/>
      <c r="E183" s="10" t="s">
        <v>382</v>
      </c>
      <c r="F183" s="64"/>
      <c r="G183" s="64"/>
      <c r="H183" s="64"/>
      <c r="I183" s="64"/>
      <c r="J183" s="75"/>
      <c r="K183" s="75"/>
      <c r="L183" s="75"/>
      <c r="M183" s="75"/>
      <c r="N183" s="75"/>
      <c r="O183" s="75"/>
      <c r="P183" s="81"/>
    </row>
    <row r="184" spans="1:16" ht="25.5">
      <c r="A184" s="107"/>
      <c r="B184" s="114"/>
      <c r="C184" s="110"/>
      <c r="D184" s="121"/>
      <c r="E184" s="10" t="s">
        <v>383</v>
      </c>
      <c r="F184" s="65"/>
      <c r="G184" s="65"/>
      <c r="H184" s="65"/>
      <c r="I184" s="65"/>
      <c r="J184" s="76"/>
      <c r="K184" s="76"/>
      <c r="L184" s="76"/>
      <c r="M184" s="76"/>
      <c r="N184" s="76"/>
      <c r="O184" s="76"/>
      <c r="P184" s="82"/>
    </row>
    <row r="185" spans="1:16" ht="38.25">
      <c r="A185" s="107"/>
      <c r="B185" s="114"/>
      <c r="C185" s="110"/>
      <c r="D185" s="94" t="s">
        <v>502</v>
      </c>
      <c r="E185" s="10" t="s">
        <v>384</v>
      </c>
      <c r="F185" s="63" t="s">
        <v>1124</v>
      </c>
      <c r="G185" s="63" t="s">
        <v>1187</v>
      </c>
      <c r="H185" s="63" t="s">
        <v>1260</v>
      </c>
      <c r="I185" s="63" t="s">
        <v>1410</v>
      </c>
      <c r="J185" s="74">
        <v>1</v>
      </c>
      <c r="K185" s="74">
        <v>2</v>
      </c>
      <c r="L185" s="74">
        <v>4</v>
      </c>
      <c r="M185" s="74">
        <v>8</v>
      </c>
      <c r="N185" s="74">
        <v>16</v>
      </c>
      <c r="O185" s="74">
        <v>32</v>
      </c>
      <c r="P185" s="88">
        <f>SUM(J185:O185)/63</f>
        <v>1</v>
      </c>
    </row>
    <row r="186" spans="1:16" ht="38.25">
      <c r="A186" s="107"/>
      <c r="B186" s="114"/>
      <c r="C186" s="110"/>
      <c r="D186" s="121"/>
      <c r="E186" s="10" t="s">
        <v>385</v>
      </c>
      <c r="F186" s="64"/>
      <c r="G186" s="64"/>
      <c r="H186" s="64"/>
      <c r="I186" s="64"/>
      <c r="J186" s="75"/>
      <c r="K186" s="75"/>
      <c r="L186" s="75"/>
      <c r="M186" s="75"/>
      <c r="N186" s="75"/>
      <c r="O186" s="75"/>
      <c r="P186" s="81"/>
    </row>
    <row r="187" spans="1:16" ht="25.5">
      <c r="A187" s="107"/>
      <c r="B187" s="114"/>
      <c r="C187" s="110"/>
      <c r="D187" s="121"/>
      <c r="E187" s="10" t="s">
        <v>386</v>
      </c>
      <c r="F187" s="64"/>
      <c r="G187" s="64"/>
      <c r="H187" s="64"/>
      <c r="I187" s="64"/>
      <c r="J187" s="75"/>
      <c r="K187" s="75"/>
      <c r="L187" s="75"/>
      <c r="M187" s="75"/>
      <c r="N187" s="75"/>
      <c r="O187" s="75"/>
      <c r="P187" s="81"/>
    </row>
    <row r="188" spans="1:16" ht="25.5">
      <c r="A188" s="107"/>
      <c r="B188" s="114"/>
      <c r="C188" s="110"/>
      <c r="D188" s="121"/>
      <c r="E188" s="10" t="s">
        <v>387</v>
      </c>
      <c r="F188" s="64"/>
      <c r="G188" s="64"/>
      <c r="H188" s="64"/>
      <c r="I188" s="64"/>
      <c r="J188" s="75"/>
      <c r="K188" s="75"/>
      <c r="L188" s="75"/>
      <c r="M188" s="75"/>
      <c r="N188" s="75"/>
      <c r="O188" s="75"/>
      <c r="P188" s="81"/>
    </row>
    <row r="189" spans="1:16" ht="25.5">
      <c r="A189" s="107"/>
      <c r="B189" s="114"/>
      <c r="C189" s="110"/>
      <c r="D189" s="121"/>
      <c r="E189" s="10" t="s">
        <v>388</v>
      </c>
      <c r="F189" s="64"/>
      <c r="G189" s="64"/>
      <c r="H189" s="64"/>
      <c r="I189" s="64"/>
      <c r="J189" s="75"/>
      <c r="K189" s="75"/>
      <c r="L189" s="75"/>
      <c r="M189" s="75"/>
      <c r="N189" s="75"/>
      <c r="O189" s="75"/>
      <c r="P189" s="81"/>
    </row>
    <row r="190" spans="1:16" ht="25.5">
      <c r="A190" s="107"/>
      <c r="B190" s="114"/>
      <c r="C190" s="110"/>
      <c r="D190" s="121"/>
      <c r="E190" s="10" t="s">
        <v>383</v>
      </c>
      <c r="F190" s="65"/>
      <c r="G190" s="65"/>
      <c r="H190" s="65"/>
      <c r="I190" s="65"/>
      <c r="J190" s="76"/>
      <c r="K190" s="76"/>
      <c r="L190" s="76"/>
      <c r="M190" s="76"/>
      <c r="N190" s="76"/>
      <c r="O190" s="76"/>
      <c r="P190" s="82"/>
    </row>
    <row r="191" spans="1:16" ht="38.25">
      <c r="A191" s="107"/>
      <c r="B191" s="114"/>
      <c r="C191" s="109" t="s">
        <v>503</v>
      </c>
      <c r="D191" s="94" t="s">
        <v>504</v>
      </c>
      <c r="E191" s="10" t="s">
        <v>389</v>
      </c>
      <c r="F191" s="63" t="s">
        <v>1125</v>
      </c>
      <c r="G191" s="63" t="s">
        <v>1187</v>
      </c>
      <c r="H191" s="63" t="s">
        <v>1260</v>
      </c>
      <c r="I191" s="63" t="s">
        <v>1406</v>
      </c>
      <c r="J191" s="74">
        <v>1</v>
      </c>
      <c r="K191" s="74">
        <v>2</v>
      </c>
      <c r="L191" s="74">
        <v>4</v>
      </c>
      <c r="M191" s="74">
        <v>8</v>
      </c>
      <c r="N191" s="74">
        <v>16</v>
      </c>
      <c r="O191" s="74">
        <v>32</v>
      </c>
      <c r="P191" s="88">
        <f>SUM(J191:O191)/63</f>
        <v>1</v>
      </c>
    </row>
    <row r="192" spans="1:16" ht="25.5">
      <c r="A192" s="107"/>
      <c r="B192" s="114"/>
      <c r="C192" s="110"/>
      <c r="D192" s="121"/>
      <c r="E192" s="10" t="s">
        <v>390</v>
      </c>
      <c r="F192" s="64"/>
      <c r="G192" s="64"/>
      <c r="H192" s="64"/>
      <c r="I192" s="64"/>
      <c r="J192" s="75"/>
      <c r="K192" s="75"/>
      <c r="L192" s="75"/>
      <c r="M192" s="75"/>
      <c r="N192" s="75"/>
      <c r="O192" s="75"/>
      <c r="P192" s="81"/>
    </row>
    <row r="193" spans="1:16" ht="63.75">
      <c r="A193" s="107"/>
      <c r="B193" s="114"/>
      <c r="C193" s="110"/>
      <c r="D193" s="121"/>
      <c r="E193" s="10" t="s">
        <v>391</v>
      </c>
      <c r="F193" s="64"/>
      <c r="G193" s="64"/>
      <c r="H193" s="64"/>
      <c r="I193" s="64"/>
      <c r="J193" s="75"/>
      <c r="K193" s="75"/>
      <c r="L193" s="75"/>
      <c r="M193" s="75"/>
      <c r="N193" s="75"/>
      <c r="O193" s="75"/>
      <c r="P193" s="81"/>
    </row>
    <row r="194" spans="1:16" ht="38.25">
      <c r="A194" s="107"/>
      <c r="B194" s="114"/>
      <c r="C194" s="110"/>
      <c r="D194" s="121"/>
      <c r="E194" s="10" t="s">
        <v>392</v>
      </c>
      <c r="F194" s="64"/>
      <c r="G194" s="64"/>
      <c r="H194" s="64"/>
      <c r="I194" s="64"/>
      <c r="J194" s="75"/>
      <c r="K194" s="75"/>
      <c r="L194" s="75"/>
      <c r="M194" s="75"/>
      <c r="N194" s="75"/>
      <c r="O194" s="75"/>
      <c r="P194" s="81"/>
    </row>
    <row r="195" spans="1:16" ht="38.25">
      <c r="A195" s="107"/>
      <c r="B195" s="114"/>
      <c r="C195" s="110"/>
      <c r="D195" s="121"/>
      <c r="E195" s="10" t="s">
        <v>393</v>
      </c>
      <c r="F195" s="64"/>
      <c r="G195" s="64"/>
      <c r="H195" s="64"/>
      <c r="I195" s="64"/>
      <c r="J195" s="75"/>
      <c r="K195" s="75"/>
      <c r="L195" s="75"/>
      <c r="M195" s="75"/>
      <c r="N195" s="75"/>
      <c r="O195" s="75"/>
      <c r="P195" s="81"/>
    </row>
    <row r="196" spans="1:16" ht="51">
      <c r="A196" s="107"/>
      <c r="B196" s="114"/>
      <c r="C196" s="110"/>
      <c r="D196" s="121"/>
      <c r="E196" s="10" t="s">
        <v>394</v>
      </c>
      <c r="F196" s="64"/>
      <c r="G196" s="64"/>
      <c r="H196" s="64"/>
      <c r="I196" s="64"/>
      <c r="J196" s="75"/>
      <c r="K196" s="75"/>
      <c r="L196" s="75"/>
      <c r="M196" s="75"/>
      <c r="N196" s="75"/>
      <c r="O196" s="75"/>
      <c r="P196" s="81"/>
    </row>
    <row r="197" spans="1:16" ht="25.5">
      <c r="A197" s="107"/>
      <c r="B197" s="114"/>
      <c r="C197" s="110"/>
      <c r="D197" s="121"/>
      <c r="E197" s="10" t="s">
        <v>395</v>
      </c>
      <c r="F197" s="65"/>
      <c r="G197" s="65"/>
      <c r="H197" s="65"/>
      <c r="I197" s="65"/>
      <c r="J197" s="76"/>
      <c r="K197" s="76"/>
      <c r="L197" s="76"/>
      <c r="M197" s="76"/>
      <c r="N197" s="76"/>
      <c r="O197" s="76"/>
      <c r="P197" s="82"/>
    </row>
    <row r="198" spans="1:16" ht="39" customHeight="1">
      <c r="A198" s="107"/>
      <c r="B198" s="114"/>
      <c r="C198" s="110"/>
      <c r="D198" s="94" t="s">
        <v>505</v>
      </c>
      <c r="E198" s="10" t="s">
        <v>396</v>
      </c>
      <c r="F198" s="63" t="s">
        <v>1126</v>
      </c>
      <c r="G198" s="63" t="str">
        <f>G229</f>
        <v>1. Portfolio Backlog
2. Solution Backlog
3. Program Backlog
4. Team Backlog
5. DevOps</v>
      </c>
      <c r="H198" s="63" t="s">
        <v>1261</v>
      </c>
      <c r="I198" s="63" t="s">
        <v>1407</v>
      </c>
      <c r="J198" s="74">
        <v>1</v>
      </c>
      <c r="K198" s="74">
        <v>2</v>
      </c>
      <c r="L198" s="74">
        <v>4</v>
      </c>
      <c r="M198" s="74">
        <v>8</v>
      </c>
      <c r="N198" s="74">
        <v>16</v>
      </c>
      <c r="O198" s="74">
        <v>32</v>
      </c>
      <c r="P198" s="88">
        <f>SUM(J198:O198)/63</f>
        <v>1</v>
      </c>
    </row>
    <row r="199" spans="1:16" ht="39" customHeight="1" thickBot="1">
      <c r="A199" s="107"/>
      <c r="B199" s="115"/>
      <c r="C199" s="124"/>
      <c r="D199" s="122"/>
      <c r="E199" s="16" t="s">
        <v>397</v>
      </c>
      <c r="F199" s="66"/>
      <c r="G199" s="66"/>
      <c r="H199" s="66"/>
      <c r="I199" s="66"/>
      <c r="J199" s="79"/>
      <c r="K199" s="79"/>
      <c r="L199" s="79"/>
      <c r="M199" s="79"/>
      <c r="N199" s="79"/>
      <c r="O199" s="79"/>
      <c r="P199" s="83"/>
    </row>
    <row r="200" spans="1:16" ht="39.75" customHeight="1" thickTop="1">
      <c r="A200" s="107"/>
      <c r="B200" s="99" t="s">
        <v>666</v>
      </c>
      <c r="C200" s="95" t="s">
        <v>506</v>
      </c>
      <c r="D200" s="103" t="s">
        <v>507</v>
      </c>
      <c r="E200" s="12" t="s">
        <v>398</v>
      </c>
      <c r="F200" s="68" t="s">
        <v>1022</v>
      </c>
      <c r="G200" s="68" t="s">
        <v>1189</v>
      </c>
      <c r="H200" s="68" t="s">
        <v>1262</v>
      </c>
      <c r="I200" s="68" t="s">
        <v>1408</v>
      </c>
      <c r="J200" s="85">
        <v>1</v>
      </c>
      <c r="K200" s="85">
        <v>2</v>
      </c>
      <c r="L200" s="85">
        <v>4</v>
      </c>
      <c r="M200" s="85">
        <v>8</v>
      </c>
      <c r="N200" s="85">
        <v>16</v>
      </c>
      <c r="O200" s="85">
        <v>32</v>
      </c>
      <c r="P200" s="139">
        <f>SUM(J200:O200)/63</f>
        <v>1</v>
      </c>
    </row>
    <row r="201" spans="1:16" ht="25.5">
      <c r="A201" s="107"/>
      <c r="B201" s="101"/>
      <c r="C201" s="97"/>
      <c r="D201" s="118"/>
      <c r="E201" s="8" t="s">
        <v>399</v>
      </c>
      <c r="F201" s="64"/>
      <c r="G201" s="64"/>
      <c r="H201" s="64"/>
      <c r="I201" s="64"/>
      <c r="J201" s="75"/>
      <c r="K201" s="75"/>
      <c r="L201" s="75"/>
      <c r="M201" s="75"/>
      <c r="N201" s="75"/>
      <c r="O201" s="75"/>
      <c r="P201" s="81"/>
    </row>
    <row r="202" spans="1:16" ht="25.5">
      <c r="A202" s="107"/>
      <c r="B202" s="101"/>
      <c r="C202" s="97"/>
      <c r="D202" s="118"/>
      <c r="E202" s="8" t="s">
        <v>400</v>
      </c>
      <c r="F202" s="64"/>
      <c r="G202" s="64"/>
      <c r="H202" s="64"/>
      <c r="I202" s="64"/>
      <c r="J202" s="75"/>
      <c r="K202" s="75"/>
      <c r="L202" s="75"/>
      <c r="M202" s="75"/>
      <c r="N202" s="75"/>
      <c r="O202" s="75"/>
      <c r="P202" s="81"/>
    </row>
    <row r="203" spans="1:16" ht="25.5">
      <c r="A203" s="107"/>
      <c r="B203" s="101"/>
      <c r="C203" s="97"/>
      <c r="D203" s="118"/>
      <c r="E203" s="8" t="s">
        <v>401</v>
      </c>
      <c r="F203" s="64"/>
      <c r="G203" s="64"/>
      <c r="H203" s="64"/>
      <c r="I203" s="64"/>
      <c r="J203" s="75"/>
      <c r="K203" s="75"/>
      <c r="L203" s="75"/>
      <c r="M203" s="75"/>
      <c r="N203" s="75"/>
      <c r="O203" s="75"/>
      <c r="P203" s="81"/>
    </row>
    <row r="204" spans="1:16" ht="25.5">
      <c r="A204" s="107"/>
      <c r="B204" s="101"/>
      <c r="C204" s="97"/>
      <c r="D204" s="118"/>
      <c r="E204" s="8" t="s">
        <v>433</v>
      </c>
      <c r="F204" s="64"/>
      <c r="G204" s="64"/>
      <c r="H204" s="64"/>
      <c r="I204" s="64"/>
      <c r="J204" s="75"/>
      <c r="K204" s="75"/>
      <c r="L204" s="75"/>
      <c r="M204" s="75"/>
      <c r="N204" s="75"/>
      <c r="O204" s="75"/>
      <c r="P204" s="81"/>
    </row>
    <row r="205" spans="1:16" ht="25.5">
      <c r="A205" s="107"/>
      <c r="B205" s="101"/>
      <c r="C205" s="97"/>
      <c r="D205" s="118"/>
      <c r="E205" s="8" t="s">
        <v>434</v>
      </c>
      <c r="F205" s="65"/>
      <c r="G205" s="65"/>
      <c r="H205" s="65"/>
      <c r="I205" s="65"/>
      <c r="J205" s="76"/>
      <c r="K205" s="76"/>
      <c r="L205" s="76"/>
      <c r="M205" s="76"/>
      <c r="N205" s="76"/>
      <c r="O205" s="76"/>
      <c r="P205" s="82"/>
    </row>
    <row r="206" spans="1:16" ht="26.25" customHeight="1">
      <c r="A206" s="107"/>
      <c r="B206" s="101"/>
      <c r="C206" s="97"/>
      <c r="D206" s="104" t="s">
        <v>508</v>
      </c>
      <c r="E206" s="8" t="s">
        <v>402</v>
      </c>
      <c r="F206" s="67" t="s">
        <v>1023</v>
      </c>
      <c r="G206" s="67" t="s">
        <v>1189</v>
      </c>
      <c r="H206" s="67" t="s">
        <v>1263</v>
      </c>
      <c r="I206" s="67" t="s">
        <v>1381</v>
      </c>
      <c r="J206" s="78">
        <v>1</v>
      </c>
      <c r="K206" s="78">
        <v>2</v>
      </c>
      <c r="L206" s="78">
        <v>4</v>
      </c>
      <c r="M206" s="78">
        <v>8</v>
      </c>
      <c r="N206" s="78">
        <v>16</v>
      </c>
      <c r="O206" s="78">
        <v>32</v>
      </c>
      <c r="P206" s="88">
        <f>SUM(J206:O206)/63</f>
        <v>1</v>
      </c>
    </row>
    <row r="207" spans="1:16" ht="38.25">
      <c r="A207" s="107"/>
      <c r="B207" s="101"/>
      <c r="C207" s="97"/>
      <c r="D207" s="118"/>
      <c r="E207" s="8" t="s">
        <v>403</v>
      </c>
      <c r="F207" s="64"/>
      <c r="G207" s="64"/>
      <c r="H207" s="64"/>
      <c r="I207" s="64"/>
      <c r="J207" s="75"/>
      <c r="K207" s="75"/>
      <c r="L207" s="75"/>
      <c r="M207" s="75"/>
      <c r="N207" s="75"/>
      <c r="O207" s="75"/>
      <c r="P207" s="81"/>
    </row>
    <row r="208" spans="1:16" ht="25.5">
      <c r="A208" s="107"/>
      <c r="B208" s="101"/>
      <c r="C208" s="97"/>
      <c r="D208" s="118"/>
      <c r="E208" s="8" t="s">
        <v>404</v>
      </c>
      <c r="F208" s="64"/>
      <c r="G208" s="64"/>
      <c r="H208" s="64"/>
      <c r="I208" s="64"/>
      <c r="J208" s="75"/>
      <c r="K208" s="75"/>
      <c r="L208" s="75"/>
      <c r="M208" s="75"/>
      <c r="N208" s="75"/>
      <c r="O208" s="75"/>
      <c r="P208" s="81"/>
    </row>
    <row r="209" spans="1:16" ht="38.25">
      <c r="A209" s="107"/>
      <c r="B209" s="101"/>
      <c r="C209" s="97"/>
      <c r="D209" s="118"/>
      <c r="E209" s="8" t="s">
        <v>405</v>
      </c>
      <c r="F209" s="64"/>
      <c r="G209" s="64"/>
      <c r="H209" s="64"/>
      <c r="I209" s="64"/>
      <c r="J209" s="75"/>
      <c r="K209" s="75"/>
      <c r="L209" s="75"/>
      <c r="M209" s="75"/>
      <c r="N209" s="75"/>
      <c r="O209" s="75"/>
      <c r="P209" s="81"/>
    </row>
    <row r="210" spans="1:16" ht="25.5">
      <c r="A210" s="107"/>
      <c r="B210" s="101"/>
      <c r="C210" s="97"/>
      <c r="D210" s="118"/>
      <c r="E210" s="8" t="s">
        <v>406</v>
      </c>
      <c r="F210" s="64"/>
      <c r="G210" s="64"/>
      <c r="H210" s="64"/>
      <c r="I210" s="64"/>
      <c r="J210" s="75"/>
      <c r="K210" s="75"/>
      <c r="L210" s="75"/>
      <c r="M210" s="75"/>
      <c r="N210" s="75"/>
      <c r="O210" s="75"/>
      <c r="P210" s="81"/>
    </row>
    <row r="211" spans="1:16" ht="25.5">
      <c r="A211" s="107"/>
      <c r="B211" s="101"/>
      <c r="C211" s="97"/>
      <c r="D211" s="118"/>
      <c r="E211" s="8" t="s">
        <v>407</v>
      </c>
      <c r="F211" s="64"/>
      <c r="G211" s="64"/>
      <c r="H211" s="64"/>
      <c r="I211" s="64"/>
      <c r="J211" s="75"/>
      <c r="K211" s="75"/>
      <c r="L211" s="75"/>
      <c r="M211" s="75"/>
      <c r="N211" s="75"/>
      <c r="O211" s="75"/>
      <c r="P211" s="81"/>
    </row>
    <row r="212" spans="1:16" ht="42.75" customHeight="1">
      <c r="A212" s="107"/>
      <c r="B212" s="101"/>
      <c r="C212" s="97"/>
      <c r="D212" s="118"/>
      <c r="E212" s="8" t="s">
        <v>408</v>
      </c>
      <c r="F212" s="64"/>
      <c r="G212" s="64"/>
      <c r="H212" s="64"/>
      <c r="I212" s="64"/>
      <c r="J212" s="75"/>
      <c r="K212" s="75"/>
      <c r="L212" s="75"/>
      <c r="M212" s="75"/>
      <c r="N212" s="75"/>
      <c r="O212" s="75"/>
      <c r="P212" s="81"/>
    </row>
    <row r="213" spans="1:16" ht="25.5">
      <c r="A213" s="107"/>
      <c r="B213" s="101"/>
      <c r="C213" s="97"/>
      <c r="D213" s="118"/>
      <c r="E213" s="8" t="s">
        <v>409</v>
      </c>
      <c r="F213" s="64"/>
      <c r="G213" s="64"/>
      <c r="H213" s="64"/>
      <c r="I213" s="64"/>
      <c r="J213" s="75"/>
      <c r="K213" s="75"/>
      <c r="L213" s="75"/>
      <c r="M213" s="75"/>
      <c r="N213" s="75"/>
      <c r="O213" s="75"/>
      <c r="P213" s="81"/>
    </row>
    <row r="214" spans="1:16" ht="25.5">
      <c r="A214" s="107"/>
      <c r="B214" s="101"/>
      <c r="C214" s="97"/>
      <c r="D214" s="118"/>
      <c r="E214" s="8" t="s">
        <v>410</v>
      </c>
      <c r="F214" s="65"/>
      <c r="G214" s="65"/>
      <c r="H214" s="65"/>
      <c r="I214" s="65"/>
      <c r="J214" s="76"/>
      <c r="K214" s="76"/>
      <c r="L214" s="76"/>
      <c r="M214" s="76"/>
      <c r="N214" s="76"/>
      <c r="O214" s="76"/>
      <c r="P214" s="82"/>
    </row>
    <row r="215" spans="1:16" ht="39" customHeight="1">
      <c r="A215" s="107"/>
      <c r="B215" s="101"/>
      <c r="C215" s="97"/>
      <c r="D215" s="104" t="s">
        <v>509</v>
      </c>
      <c r="E215" s="8" t="s">
        <v>411</v>
      </c>
      <c r="F215" s="67" t="s">
        <v>1024</v>
      </c>
      <c r="G215" s="67" t="s">
        <v>1190</v>
      </c>
      <c r="H215" s="67" t="s">
        <v>1264</v>
      </c>
      <c r="I215" s="67" t="s">
        <v>1409</v>
      </c>
      <c r="J215" s="78">
        <v>1</v>
      </c>
      <c r="K215" s="78">
        <v>2</v>
      </c>
      <c r="L215" s="78">
        <v>4</v>
      </c>
      <c r="M215" s="78">
        <v>8</v>
      </c>
      <c r="N215" s="78">
        <v>16</v>
      </c>
      <c r="O215" s="78">
        <v>32</v>
      </c>
      <c r="P215" s="88">
        <f>SUM(J215:O215)/63</f>
        <v>1</v>
      </c>
    </row>
    <row r="216" spans="1:16" ht="38.25">
      <c r="A216" s="107"/>
      <c r="B216" s="101"/>
      <c r="C216" s="97"/>
      <c r="D216" s="118"/>
      <c r="E216" s="8" t="s">
        <v>412</v>
      </c>
      <c r="F216" s="64"/>
      <c r="G216" s="64"/>
      <c r="H216" s="64"/>
      <c r="I216" s="64"/>
      <c r="J216" s="75"/>
      <c r="K216" s="75"/>
      <c r="L216" s="75"/>
      <c r="M216" s="75"/>
      <c r="N216" s="75"/>
      <c r="O216" s="75"/>
      <c r="P216" s="81"/>
    </row>
    <row r="217" spans="1:16" ht="25.5">
      <c r="A217" s="107"/>
      <c r="B217" s="101"/>
      <c r="C217" s="97"/>
      <c r="D217" s="118"/>
      <c r="E217" s="8" t="s">
        <v>413</v>
      </c>
      <c r="F217" s="64"/>
      <c r="G217" s="64"/>
      <c r="H217" s="64"/>
      <c r="I217" s="64"/>
      <c r="J217" s="75"/>
      <c r="K217" s="75"/>
      <c r="L217" s="75"/>
      <c r="M217" s="75"/>
      <c r="N217" s="75"/>
      <c r="O217" s="75"/>
      <c r="P217" s="81"/>
    </row>
    <row r="218" spans="1:16" ht="25.5">
      <c r="A218" s="107"/>
      <c r="B218" s="101"/>
      <c r="C218" s="97"/>
      <c r="D218" s="118"/>
      <c r="E218" s="8" t="s">
        <v>414</v>
      </c>
      <c r="F218" s="65"/>
      <c r="G218" s="65"/>
      <c r="H218" s="65"/>
      <c r="I218" s="65"/>
      <c r="J218" s="76"/>
      <c r="K218" s="76"/>
      <c r="L218" s="76"/>
      <c r="M218" s="76"/>
      <c r="N218" s="76"/>
      <c r="O218" s="76"/>
      <c r="P218" s="82"/>
    </row>
    <row r="219" spans="1:16" ht="26.25" customHeight="1">
      <c r="A219" s="107"/>
      <c r="B219" s="101"/>
      <c r="C219" s="96" t="s">
        <v>510</v>
      </c>
      <c r="D219" s="104" t="s">
        <v>511</v>
      </c>
      <c r="E219" s="8" t="s">
        <v>415</v>
      </c>
      <c r="F219" s="67" t="s">
        <v>1025</v>
      </c>
      <c r="G219" s="67" t="s">
        <v>1190</v>
      </c>
      <c r="H219" s="67" t="s">
        <v>1265</v>
      </c>
      <c r="I219" s="67" t="s">
        <v>1411</v>
      </c>
      <c r="J219" s="78">
        <v>1</v>
      </c>
      <c r="K219" s="78">
        <v>2</v>
      </c>
      <c r="L219" s="78">
        <v>4</v>
      </c>
      <c r="M219" s="78">
        <v>8</v>
      </c>
      <c r="N219" s="78">
        <v>16</v>
      </c>
      <c r="O219" s="78">
        <v>32</v>
      </c>
      <c r="P219" s="88">
        <f>SUM(J219:O219)/63</f>
        <v>1</v>
      </c>
    </row>
    <row r="220" spans="1:16" ht="25.5">
      <c r="A220" s="107"/>
      <c r="B220" s="101"/>
      <c r="C220" s="97"/>
      <c r="D220" s="118"/>
      <c r="E220" s="8" t="s">
        <v>416</v>
      </c>
      <c r="F220" s="64"/>
      <c r="G220" s="64"/>
      <c r="H220" s="64"/>
      <c r="I220" s="64"/>
      <c r="J220" s="75"/>
      <c r="K220" s="75"/>
      <c r="L220" s="75"/>
      <c r="M220" s="75"/>
      <c r="N220" s="75"/>
      <c r="O220" s="75"/>
      <c r="P220" s="81"/>
    </row>
    <row r="221" spans="1:16" ht="21" customHeight="1">
      <c r="A221" s="107"/>
      <c r="B221" s="101"/>
      <c r="C221" s="97"/>
      <c r="D221" s="118"/>
      <c r="E221" s="8" t="s">
        <v>1004</v>
      </c>
      <c r="F221" s="64"/>
      <c r="G221" s="64"/>
      <c r="H221" s="64"/>
      <c r="I221" s="64"/>
      <c r="J221" s="75"/>
      <c r="K221" s="75"/>
      <c r="L221" s="75"/>
      <c r="M221" s="75"/>
      <c r="N221" s="75"/>
      <c r="O221" s="75"/>
      <c r="P221" s="81"/>
    </row>
    <row r="222" spans="1:16" ht="38.25">
      <c r="A222" s="107"/>
      <c r="B222" s="101"/>
      <c r="C222" s="97"/>
      <c r="D222" s="118"/>
      <c r="E222" s="8" t="s">
        <v>417</v>
      </c>
      <c r="F222" s="64"/>
      <c r="G222" s="64"/>
      <c r="H222" s="64"/>
      <c r="I222" s="64"/>
      <c r="J222" s="75"/>
      <c r="K222" s="75"/>
      <c r="L222" s="75"/>
      <c r="M222" s="75"/>
      <c r="N222" s="75"/>
      <c r="O222" s="75"/>
      <c r="P222" s="81"/>
    </row>
    <row r="223" spans="1:16" ht="25.5">
      <c r="A223" s="107"/>
      <c r="B223" s="101"/>
      <c r="C223" s="97"/>
      <c r="D223" s="118"/>
      <c r="E223" s="8" t="s">
        <v>418</v>
      </c>
      <c r="F223" s="65"/>
      <c r="G223" s="65"/>
      <c r="H223" s="65"/>
      <c r="I223" s="65"/>
      <c r="J223" s="76"/>
      <c r="K223" s="76"/>
      <c r="L223" s="76"/>
      <c r="M223" s="76"/>
      <c r="N223" s="76"/>
      <c r="O223" s="76"/>
      <c r="P223" s="82"/>
    </row>
    <row r="224" spans="1:16" ht="39" customHeight="1">
      <c r="A224" s="107"/>
      <c r="B224" s="101"/>
      <c r="C224" s="97"/>
      <c r="D224" s="104" t="s">
        <v>512</v>
      </c>
      <c r="E224" s="8" t="s">
        <v>992</v>
      </c>
      <c r="F224" s="67" t="s">
        <v>1026</v>
      </c>
      <c r="G224" s="67" t="s">
        <v>1190</v>
      </c>
      <c r="H224" s="67" t="s">
        <v>1266</v>
      </c>
      <c r="I224" s="67" t="s">
        <v>1411</v>
      </c>
      <c r="J224" s="78">
        <v>1</v>
      </c>
      <c r="K224" s="78">
        <v>2</v>
      </c>
      <c r="L224" s="78">
        <v>4</v>
      </c>
      <c r="M224" s="78">
        <v>8</v>
      </c>
      <c r="N224" s="78">
        <v>16</v>
      </c>
      <c r="O224" s="78">
        <v>32</v>
      </c>
      <c r="P224" s="88">
        <f>SUM(J224:O224)/63</f>
        <v>1</v>
      </c>
    </row>
    <row r="225" spans="1:16" ht="54.75" customHeight="1">
      <c r="A225" s="107"/>
      <c r="B225" s="101"/>
      <c r="C225" s="97"/>
      <c r="D225" s="118"/>
      <c r="E225" s="8" t="s">
        <v>993</v>
      </c>
      <c r="F225" s="64"/>
      <c r="G225" s="64"/>
      <c r="H225" s="64"/>
      <c r="I225" s="64"/>
      <c r="J225" s="75"/>
      <c r="K225" s="75"/>
      <c r="L225" s="75"/>
      <c r="M225" s="75"/>
      <c r="N225" s="75"/>
      <c r="O225" s="75"/>
      <c r="P225" s="81"/>
    </row>
    <row r="226" spans="1:16" ht="63.75">
      <c r="A226" s="107"/>
      <c r="B226" s="101"/>
      <c r="C226" s="97"/>
      <c r="D226" s="118"/>
      <c r="E226" s="8" t="s">
        <v>994</v>
      </c>
      <c r="F226" s="64"/>
      <c r="G226" s="64"/>
      <c r="H226" s="64"/>
      <c r="I226" s="64"/>
      <c r="J226" s="75"/>
      <c r="K226" s="75"/>
      <c r="L226" s="75"/>
      <c r="M226" s="75"/>
      <c r="N226" s="75"/>
      <c r="O226" s="75"/>
      <c r="P226" s="81"/>
    </row>
    <row r="227" spans="1:16" ht="63.75">
      <c r="A227" s="107"/>
      <c r="B227" s="101"/>
      <c r="C227" s="97"/>
      <c r="D227" s="118"/>
      <c r="E227" s="8" t="s">
        <v>419</v>
      </c>
      <c r="F227" s="64"/>
      <c r="G227" s="64"/>
      <c r="H227" s="64"/>
      <c r="I227" s="64"/>
      <c r="J227" s="75"/>
      <c r="K227" s="75"/>
      <c r="L227" s="75"/>
      <c r="M227" s="75"/>
      <c r="N227" s="75"/>
      <c r="O227" s="75"/>
      <c r="P227" s="81"/>
    </row>
    <row r="228" spans="1:16" ht="25.5">
      <c r="A228" s="107"/>
      <c r="B228" s="101"/>
      <c r="C228" s="97"/>
      <c r="D228" s="118"/>
      <c r="E228" s="8" t="s">
        <v>420</v>
      </c>
      <c r="F228" s="65"/>
      <c r="G228" s="65"/>
      <c r="H228" s="65"/>
      <c r="I228" s="65"/>
      <c r="J228" s="76"/>
      <c r="K228" s="76"/>
      <c r="L228" s="76"/>
      <c r="M228" s="76"/>
      <c r="N228" s="76"/>
      <c r="O228" s="76"/>
      <c r="P228" s="82"/>
    </row>
    <row r="229" spans="1:16" ht="56.25" customHeight="1">
      <c r="A229" s="107"/>
      <c r="B229" s="101"/>
      <c r="C229" s="96" t="s">
        <v>513</v>
      </c>
      <c r="D229" s="104" t="s">
        <v>514</v>
      </c>
      <c r="E229" s="8" t="s">
        <v>421</v>
      </c>
      <c r="F229" s="67" t="s">
        <v>1027</v>
      </c>
      <c r="G229" s="67" t="s">
        <v>1191</v>
      </c>
      <c r="H229" s="67" t="s">
        <v>1267</v>
      </c>
      <c r="I229" s="67" t="s">
        <v>1411</v>
      </c>
      <c r="J229" s="78">
        <v>1</v>
      </c>
      <c r="K229" s="78">
        <v>2</v>
      </c>
      <c r="L229" s="78">
        <v>4</v>
      </c>
      <c r="M229" s="78">
        <v>8</v>
      </c>
      <c r="N229" s="78">
        <v>16</v>
      </c>
      <c r="O229" s="78">
        <v>32</v>
      </c>
      <c r="P229" s="88">
        <f>SUM(J229:O229)/63</f>
        <v>1</v>
      </c>
    </row>
    <row r="230" spans="1:16" ht="51">
      <c r="A230" s="107"/>
      <c r="B230" s="101"/>
      <c r="C230" s="97"/>
      <c r="D230" s="118"/>
      <c r="E230" s="8" t="s">
        <v>422</v>
      </c>
      <c r="F230" s="64"/>
      <c r="G230" s="64"/>
      <c r="H230" s="64"/>
      <c r="I230" s="64"/>
      <c r="J230" s="75"/>
      <c r="K230" s="75"/>
      <c r="L230" s="75"/>
      <c r="M230" s="75"/>
      <c r="N230" s="75"/>
      <c r="O230" s="75"/>
      <c r="P230" s="81"/>
    </row>
    <row r="231" spans="1:16" ht="12.75">
      <c r="A231" s="107"/>
      <c r="B231" s="101"/>
      <c r="C231" s="97"/>
      <c r="D231" s="118"/>
      <c r="E231" s="8" t="s">
        <v>423</v>
      </c>
      <c r="F231" s="64"/>
      <c r="G231" s="64"/>
      <c r="H231" s="64"/>
      <c r="I231" s="64"/>
      <c r="J231" s="75"/>
      <c r="K231" s="75"/>
      <c r="L231" s="75"/>
      <c r="M231" s="75"/>
      <c r="N231" s="75"/>
      <c r="O231" s="75"/>
      <c r="P231" s="81"/>
    </row>
    <row r="232" spans="1:16" ht="25.5">
      <c r="A232" s="107"/>
      <c r="B232" s="101"/>
      <c r="C232" s="97"/>
      <c r="D232" s="118"/>
      <c r="E232" s="8" t="s">
        <v>424</v>
      </c>
      <c r="F232" s="64"/>
      <c r="G232" s="64"/>
      <c r="H232" s="64"/>
      <c r="I232" s="64"/>
      <c r="J232" s="75"/>
      <c r="K232" s="75"/>
      <c r="L232" s="75"/>
      <c r="M232" s="75"/>
      <c r="N232" s="75"/>
      <c r="O232" s="75"/>
      <c r="P232" s="81"/>
    </row>
    <row r="233" spans="1:16" ht="25.5">
      <c r="A233" s="107"/>
      <c r="B233" s="101"/>
      <c r="C233" s="97"/>
      <c r="D233" s="118"/>
      <c r="E233" s="8" t="s">
        <v>425</v>
      </c>
      <c r="F233" s="64"/>
      <c r="G233" s="64"/>
      <c r="H233" s="64"/>
      <c r="I233" s="64"/>
      <c r="J233" s="75"/>
      <c r="K233" s="75"/>
      <c r="L233" s="75"/>
      <c r="M233" s="75"/>
      <c r="N233" s="75"/>
      <c r="O233" s="75"/>
      <c r="P233" s="81"/>
    </row>
    <row r="234" spans="1:16" ht="38.25">
      <c r="A234" s="107"/>
      <c r="B234" s="101"/>
      <c r="C234" s="97"/>
      <c r="D234" s="118"/>
      <c r="E234" s="8" t="s">
        <v>426</v>
      </c>
      <c r="F234" s="65"/>
      <c r="G234" s="65"/>
      <c r="H234" s="65"/>
      <c r="I234" s="65"/>
      <c r="J234" s="76"/>
      <c r="K234" s="76"/>
      <c r="L234" s="76"/>
      <c r="M234" s="76"/>
      <c r="N234" s="76"/>
      <c r="O234" s="76"/>
      <c r="P234" s="82"/>
    </row>
    <row r="235" spans="1:16" ht="12.75" customHeight="1">
      <c r="A235" s="107"/>
      <c r="B235" s="101"/>
      <c r="C235" s="97"/>
      <c r="D235" s="104" t="s">
        <v>515</v>
      </c>
      <c r="E235" s="8" t="s">
        <v>427</v>
      </c>
      <c r="F235" s="67" t="s">
        <v>1028</v>
      </c>
      <c r="G235" s="67" t="s">
        <v>1192</v>
      </c>
      <c r="H235" s="67" t="s">
        <v>1268</v>
      </c>
      <c r="I235" s="67" t="s">
        <v>1400</v>
      </c>
      <c r="J235" s="78">
        <v>1</v>
      </c>
      <c r="K235" s="78">
        <v>2</v>
      </c>
      <c r="L235" s="78">
        <v>4</v>
      </c>
      <c r="M235" s="78">
        <v>8</v>
      </c>
      <c r="N235" s="78">
        <v>16</v>
      </c>
      <c r="O235" s="78">
        <v>32</v>
      </c>
      <c r="P235" s="88">
        <f>SUM(J235:O235)/63</f>
        <v>1</v>
      </c>
    </row>
    <row r="236" spans="1:16" ht="38.25">
      <c r="A236" s="107"/>
      <c r="B236" s="101"/>
      <c r="C236" s="97"/>
      <c r="D236" s="118"/>
      <c r="E236" s="8" t="s">
        <v>428</v>
      </c>
      <c r="F236" s="64"/>
      <c r="G236" s="64"/>
      <c r="H236" s="64"/>
      <c r="I236" s="64"/>
      <c r="J236" s="75"/>
      <c r="K236" s="75"/>
      <c r="L236" s="75"/>
      <c r="M236" s="75"/>
      <c r="N236" s="75"/>
      <c r="O236" s="75"/>
      <c r="P236" s="81"/>
    </row>
    <row r="237" spans="1:16" ht="38.25">
      <c r="A237" s="107"/>
      <c r="B237" s="101"/>
      <c r="C237" s="97"/>
      <c r="D237" s="118"/>
      <c r="E237" s="8" t="s">
        <v>429</v>
      </c>
      <c r="F237" s="64"/>
      <c r="G237" s="64"/>
      <c r="H237" s="64"/>
      <c r="I237" s="64"/>
      <c r="J237" s="75"/>
      <c r="K237" s="75"/>
      <c r="L237" s="75"/>
      <c r="M237" s="75"/>
      <c r="N237" s="75"/>
      <c r="O237" s="75"/>
      <c r="P237" s="81"/>
    </row>
    <row r="238" spans="1:16" ht="38.25">
      <c r="A238" s="107"/>
      <c r="B238" s="101"/>
      <c r="C238" s="97"/>
      <c r="D238" s="118"/>
      <c r="E238" s="8" t="s">
        <v>964</v>
      </c>
      <c r="F238" s="64"/>
      <c r="G238" s="64"/>
      <c r="H238" s="64"/>
      <c r="I238" s="64"/>
      <c r="J238" s="75"/>
      <c r="K238" s="75"/>
      <c r="L238" s="75"/>
      <c r="M238" s="75"/>
      <c r="N238" s="75"/>
      <c r="O238" s="75"/>
      <c r="P238" s="81"/>
    </row>
    <row r="239" spans="1:16" ht="38.25">
      <c r="A239" s="107"/>
      <c r="B239" s="101"/>
      <c r="C239" s="97"/>
      <c r="D239" s="118"/>
      <c r="E239" s="8" t="s">
        <v>965</v>
      </c>
      <c r="F239" s="64"/>
      <c r="G239" s="64"/>
      <c r="H239" s="64"/>
      <c r="I239" s="64"/>
      <c r="J239" s="75"/>
      <c r="K239" s="75"/>
      <c r="L239" s="75"/>
      <c r="M239" s="75"/>
      <c r="N239" s="75"/>
      <c r="O239" s="75"/>
      <c r="P239" s="81"/>
    </row>
    <row r="240" spans="1:16" ht="33" customHeight="1" thickBot="1">
      <c r="A240" s="108"/>
      <c r="B240" s="102"/>
      <c r="C240" s="98"/>
      <c r="D240" s="120"/>
      <c r="E240" s="13" t="s">
        <v>966</v>
      </c>
      <c r="F240" s="66"/>
      <c r="G240" s="66"/>
      <c r="H240" s="66"/>
      <c r="I240" s="66"/>
      <c r="J240" s="79"/>
      <c r="K240" s="79"/>
      <c r="L240" s="79"/>
      <c r="M240" s="79"/>
      <c r="N240" s="79"/>
      <c r="O240" s="79"/>
      <c r="P240" s="83"/>
    </row>
    <row r="241" spans="1:16" ht="115.5" thickTop="1">
      <c r="A241" s="130" t="s">
        <v>667</v>
      </c>
      <c r="B241" s="112" t="s">
        <v>668</v>
      </c>
      <c r="C241" s="116" t="s">
        <v>516</v>
      </c>
      <c r="D241" s="39" t="s">
        <v>517</v>
      </c>
      <c r="E241" s="15" t="s">
        <v>1016</v>
      </c>
      <c r="F241" s="61" t="s">
        <v>1134</v>
      </c>
      <c r="G241" s="61" t="s">
        <v>1182</v>
      </c>
      <c r="H241" s="61" t="s">
        <v>1269</v>
      </c>
      <c r="I241" s="61" t="s">
        <v>1415</v>
      </c>
      <c r="J241" s="60">
        <v>1</v>
      </c>
      <c r="K241" s="60">
        <v>2</v>
      </c>
      <c r="L241" s="60">
        <v>4</v>
      </c>
      <c r="M241" s="60">
        <v>8</v>
      </c>
      <c r="N241" s="60">
        <v>16</v>
      </c>
      <c r="O241" s="60">
        <v>32</v>
      </c>
      <c r="P241" s="62">
        <f>SUM(J241:O241)/63</f>
        <v>1</v>
      </c>
    </row>
    <row r="242" spans="1:16" ht="39" customHeight="1">
      <c r="A242" s="131"/>
      <c r="B242" s="114"/>
      <c r="C242" s="110"/>
      <c r="D242" s="94" t="s">
        <v>518</v>
      </c>
      <c r="E242" s="10" t="s">
        <v>967</v>
      </c>
      <c r="F242" s="63" t="s">
        <v>1135</v>
      </c>
      <c r="G242" s="63" t="s">
        <v>1182</v>
      </c>
      <c r="H242" s="63" t="s">
        <v>1270</v>
      </c>
      <c r="I242" s="63" t="s">
        <v>1415</v>
      </c>
      <c r="J242" s="74">
        <v>1</v>
      </c>
      <c r="K242" s="74">
        <v>2</v>
      </c>
      <c r="L242" s="74">
        <v>4</v>
      </c>
      <c r="M242" s="74">
        <v>8</v>
      </c>
      <c r="N242" s="74">
        <v>16</v>
      </c>
      <c r="O242" s="74">
        <v>32</v>
      </c>
      <c r="P242" s="140">
        <f>SUM(J242:O242)/63</f>
        <v>1</v>
      </c>
    </row>
    <row r="243" spans="1:16" ht="38.25">
      <c r="A243" s="131"/>
      <c r="B243" s="114"/>
      <c r="C243" s="110"/>
      <c r="D243" s="121"/>
      <c r="E243" s="10" t="s">
        <v>968</v>
      </c>
      <c r="F243" s="64"/>
      <c r="G243" s="64"/>
      <c r="H243" s="64"/>
      <c r="I243" s="64"/>
      <c r="J243" s="75"/>
      <c r="K243" s="75"/>
      <c r="L243" s="75"/>
      <c r="M243" s="75"/>
      <c r="N243" s="75"/>
      <c r="O243" s="75"/>
      <c r="P243" s="81"/>
    </row>
    <row r="244" spans="1:16" ht="39" customHeight="1">
      <c r="A244" s="131"/>
      <c r="B244" s="114"/>
      <c r="C244" s="110"/>
      <c r="D244" s="121"/>
      <c r="E244" s="10" t="s">
        <v>969</v>
      </c>
      <c r="F244" s="65"/>
      <c r="G244" s="65"/>
      <c r="H244" s="65"/>
      <c r="I244" s="65"/>
      <c r="J244" s="76"/>
      <c r="K244" s="76"/>
      <c r="L244" s="76"/>
      <c r="M244" s="76"/>
      <c r="N244" s="76"/>
      <c r="O244" s="76"/>
      <c r="P244" s="82"/>
    </row>
    <row r="245" spans="1:16" ht="39" customHeight="1">
      <c r="A245" s="131"/>
      <c r="B245" s="114"/>
      <c r="C245" s="109" t="s">
        <v>519</v>
      </c>
      <c r="D245" s="94" t="s">
        <v>520</v>
      </c>
      <c r="E245" s="10" t="s">
        <v>970</v>
      </c>
      <c r="F245" s="63" t="s">
        <v>1136</v>
      </c>
      <c r="G245" s="63" t="s">
        <v>1182</v>
      </c>
      <c r="H245" s="63" t="s">
        <v>1271</v>
      </c>
      <c r="I245" s="63" t="s">
        <v>1416</v>
      </c>
      <c r="J245" s="74">
        <v>1</v>
      </c>
      <c r="K245" s="74">
        <v>2</v>
      </c>
      <c r="L245" s="74">
        <v>4</v>
      </c>
      <c r="M245" s="74">
        <v>8</v>
      </c>
      <c r="N245" s="74">
        <v>16</v>
      </c>
      <c r="O245" s="74">
        <v>32</v>
      </c>
      <c r="P245" s="140">
        <f>SUM(J245:O245)/63</f>
        <v>1</v>
      </c>
    </row>
    <row r="246" spans="1:16" ht="25.5">
      <c r="A246" s="131"/>
      <c r="B246" s="114"/>
      <c r="C246" s="110"/>
      <c r="D246" s="121"/>
      <c r="E246" s="10" t="s">
        <v>971</v>
      </c>
      <c r="F246" s="64"/>
      <c r="G246" s="64"/>
      <c r="H246" s="64"/>
      <c r="I246" s="64"/>
      <c r="J246" s="75"/>
      <c r="K246" s="75"/>
      <c r="L246" s="75"/>
      <c r="M246" s="75"/>
      <c r="N246" s="75"/>
      <c r="O246" s="75"/>
      <c r="P246" s="81"/>
    </row>
    <row r="247" spans="1:16" ht="63.75">
      <c r="A247" s="131"/>
      <c r="B247" s="114"/>
      <c r="C247" s="110"/>
      <c r="D247" s="121"/>
      <c r="E247" s="10" t="s">
        <v>972</v>
      </c>
      <c r="F247" s="64"/>
      <c r="G247" s="64"/>
      <c r="H247" s="64"/>
      <c r="I247" s="64"/>
      <c r="J247" s="75"/>
      <c r="K247" s="75"/>
      <c r="L247" s="75"/>
      <c r="M247" s="75"/>
      <c r="N247" s="75"/>
      <c r="O247" s="75"/>
      <c r="P247" s="81"/>
    </row>
    <row r="248" spans="1:16" ht="51">
      <c r="A248" s="131"/>
      <c r="B248" s="114"/>
      <c r="C248" s="110"/>
      <c r="D248" s="121"/>
      <c r="E248" s="10" t="s">
        <v>973</v>
      </c>
      <c r="F248" s="65"/>
      <c r="G248" s="65"/>
      <c r="H248" s="65"/>
      <c r="I248" s="65"/>
      <c r="J248" s="76"/>
      <c r="K248" s="76"/>
      <c r="L248" s="76"/>
      <c r="M248" s="76"/>
      <c r="N248" s="76"/>
      <c r="O248" s="76"/>
      <c r="P248" s="82"/>
    </row>
    <row r="249" spans="1:16" ht="12.75" customHeight="1">
      <c r="A249" s="131"/>
      <c r="B249" s="114"/>
      <c r="C249" s="110"/>
      <c r="D249" s="94" t="s">
        <v>521</v>
      </c>
      <c r="E249" s="10" t="s">
        <v>974</v>
      </c>
      <c r="F249" s="63" t="s">
        <v>1137</v>
      </c>
      <c r="G249" s="63" t="s">
        <v>1182</v>
      </c>
      <c r="H249" s="63" t="s">
        <v>1272</v>
      </c>
      <c r="I249" s="63" t="s">
        <v>1417</v>
      </c>
      <c r="J249" s="74">
        <v>1</v>
      </c>
      <c r="K249" s="74">
        <v>2</v>
      </c>
      <c r="L249" s="74">
        <v>4</v>
      </c>
      <c r="M249" s="74">
        <v>8</v>
      </c>
      <c r="N249" s="74">
        <v>16</v>
      </c>
      <c r="O249" s="74">
        <v>32</v>
      </c>
      <c r="P249" s="140">
        <f>SUM(J249:O249)/63</f>
        <v>1</v>
      </c>
    </row>
    <row r="250" spans="1:16" ht="25.5">
      <c r="A250" s="131"/>
      <c r="B250" s="114"/>
      <c r="C250" s="110"/>
      <c r="D250" s="121"/>
      <c r="E250" s="10" t="s">
        <v>975</v>
      </c>
      <c r="F250" s="64"/>
      <c r="G250" s="64"/>
      <c r="H250" s="64"/>
      <c r="I250" s="64"/>
      <c r="J250" s="75"/>
      <c r="K250" s="75"/>
      <c r="L250" s="75"/>
      <c r="M250" s="75"/>
      <c r="N250" s="75"/>
      <c r="O250" s="75"/>
      <c r="P250" s="81"/>
    </row>
    <row r="251" spans="1:16" ht="25.5">
      <c r="A251" s="131"/>
      <c r="B251" s="114"/>
      <c r="C251" s="110"/>
      <c r="D251" s="121"/>
      <c r="E251" s="10" t="s">
        <v>976</v>
      </c>
      <c r="F251" s="64"/>
      <c r="G251" s="64"/>
      <c r="H251" s="64"/>
      <c r="I251" s="64"/>
      <c r="J251" s="75"/>
      <c r="K251" s="75"/>
      <c r="L251" s="75"/>
      <c r="M251" s="75"/>
      <c r="N251" s="75"/>
      <c r="O251" s="75"/>
      <c r="P251" s="81"/>
    </row>
    <row r="252" spans="1:16" ht="25.5">
      <c r="A252" s="131"/>
      <c r="B252" s="114"/>
      <c r="C252" s="110"/>
      <c r="D252" s="121"/>
      <c r="E252" s="10" t="s">
        <v>977</v>
      </c>
      <c r="F252" s="64"/>
      <c r="G252" s="64"/>
      <c r="H252" s="64"/>
      <c r="I252" s="64"/>
      <c r="J252" s="75"/>
      <c r="K252" s="75"/>
      <c r="L252" s="75"/>
      <c r="M252" s="75"/>
      <c r="N252" s="75"/>
      <c r="O252" s="75"/>
      <c r="P252" s="81"/>
    </row>
    <row r="253" spans="1:16" ht="25.5">
      <c r="A253" s="131"/>
      <c r="B253" s="114"/>
      <c r="C253" s="110"/>
      <c r="D253" s="121"/>
      <c r="E253" s="10" t="s">
        <v>978</v>
      </c>
      <c r="F253" s="65"/>
      <c r="G253" s="65"/>
      <c r="H253" s="65"/>
      <c r="I253" s="65"/>
      <c r="J253" s="76"/>
      <c r="K253" s="76"/>
      <c r="L253" s="76"/>
      <c r="M253" s="76"/>
      <c r="N253" s="76"/>
      <c r="O253" s="76"/>
      <c r="P253" s="82"/>
    </row>
    <row r="254" spans="1:16" ht="38.25">
      <c r="A254" s="131"/>
      <c r="B254" s="114"/>
      <c r="C254" s="110"/>
      <c r="D254" s="94" t="s">
        <v>522</v>
      </c>
      <c r="E254" s="10" t="s">
        <v>979</v>
      </c>
      <c r="F254" s="63" t="s">
        <v>1138</v>
      </c>
      <c r="G254" s="63" t="s">
        <v>1182</v>
      </c>
      <c r="H254" s="63" t="s">
        <v>1273</v>
      </c>
      <c r="I254" s="63" t="s">
        <v>1417</v>
      </c>
      <c r="J254" s="74">
        <v>1</v>
      </c>
      <c r="K254" s="74">
        <v>2</v>
      </c>
      <c r="L254" s="74">
        <v>4</v>
      </c>
      <c r="M254" s="74">
        <v>8</v>
      </c>
      <c r="N254" s="74">
        <v>16</v>
      </c>
      <c r="O254" s="74">
        <v>32</v>
      </c>
      <c r="P254" s="140">
        <f>SUM(J254:O254)/63</f>
        <v>1</v>
      </c>
    </row>
    <row r="255" spans="1:16" ht="81" customHeight="1">
      <c r="A255" s="131"/>
      <c r="B255" s="114"/>
      <c r="C255" s="110"/>
      <c r="D255" s="121"/>
      <c r="E255" s="10" t="s">
        <v>980</v>
      </c>
      <c r="F255" s="65"/>
      <c r="G255" s="65"/>
      <c r="H255" s="65"/>
      <c r="I255" s="65"/>
      <c r="J255" s="76"/>
      <c r="K255" s="76"/>
      <c r="L255" s="76"/>
      <c r="M255" s="76"/>
      <c r="N255" s="76"/>
      <c r="O255" s="76"/>
      <c r="P255" s="82"/>
    </row>
    <row r="256" spans="1:16" ht="52.5" customHeight="1">
      <c r="A256" s="131"/>
      <c r="B256" s="114"/>
      <c r="C256" s="109" t="s">
        <v>523</v>
      </c>
      <c r="D256" s="94" t="s">
        <v>524</v>
      </c>
      <c r="E256" s="10" t="s">
        <v>981</v>
      </c>
      <c r="F256" s="63" t="s">
        <v>1139</v>
      </c>
      <c r="G256" s="63" t="s">
        <v>1182</v>
      </c>
      <c r="H256" s="63" t="s">
        <v>1274</v>
      </c>
      <c r="I256" s="63" t="s">
        <v>1418</v>
      </c>
      <c r="J256" s="74">
        <v>1</v>
      </c>
      <c r="K256" s="74">
        <v>2</v>
      </c>
      <c r="L256" s="74">
        <v>4</v>
      </c>
      <c r="M256" s="74">
        <v>8</v>
      </c>
      <c r="N256" s="74">
        <v>16</v>
      </c>
      <c r="O256" s="74">
        <v>32</v>
      </c>
      <c r="P256" s="140">
        <f>SUM(J256:O256)/63</f>
        <v>1</v>
      </c>
    </row>
    <row r="257" spans="1:16" ht="65.25" customHeight="1">
      <c r="A257" s="131"/>
      <c r="B257" s="114"/>
      <c r="C257" s="110"/>
      <c r="D257" s="121"/>
      <c r="E257" s="10" t="s">
        <v>982</v>
      </c>
      <c r="F257" s="64"/>
      <c r="G257" s="64"/>
      <c r="H257" s="64"/>
      <c r="I257" s="64"/>
      <c r="J257" s="75"/>
      <c r="K257" s="75"/>
      <c r="L257" s="75"/>
      <c r="M257" s="75"/>
      <c r="N257" s="75"/>
      <c r="O257" s="75"/>
      <c r="P257" s="81"/>
    </row>
    <row r="258" spans="1:16" ht="38.25">
      <c r="A258" s="131"/>
      <c r="B258" s="114"/>
      <c r="C258" s="110"/>
      <c r="D258" s="121"/>
      <c r="E258" s="10" t="s">
        <v>983</v>
      </c>
      <c r="F258" s="64"/>
      <c r="G258" s="64"/>
      <c r="H258" s="64"/>
      <c r="I258" s="64"/>
      <c r="J258" s="75"/>
      <c r="K258" s="75"/>
      <c r="L258" s="75"/>
      <c r="M258" s="75"/>
      <c r="N258" s="75"/>
      <c r="O258" s="75"/>
      <c r="P258" s="81"/>
    </row>
    <row r="259" spans="1:16" ht="89.25">
      <c r="A259" s="131"/>
      <c r="B259" s="114"/>
      <c r="C259" s="110"/>
      <c r="D259" s="121"/>
      <c r="E259" s="10" t="s">
        <v>984</v>
      </c>
      <c r="F259" s="65"/>
      <c r="G259" s="65"/>
      <c r="H259" s="65"/>
      <c r="I259" s="65"/>
      <c r="J259" s="76"/>
      <c r="K259" s="76"/>
      <c r="L259" s="76"/>
      <c r="M259" s="76"/>
      <c r="N259" s="76"/>
      <c r="O259" s="76"/>
      <c r="P259" s="82"/>
    </row>
    <row r="260" spans="1:16" ht="26.25" customHeight="1">
      <c r="A260" s="131"/>
      <c r="B260" s="114"/>
      <c r="C260" s="110"/>
      <c r="D260" s="94" t="s">
        <v>525</v>
      </c>
      <c r="E260" s="10" t="s">
        <v>286</v>
      </c>
      <c r="F260" s="63" t="s">
        <v>1140</v>
      </c>
      <c r="G260" s="63" t="s">
        <v>1182</v>
      </c>
      <c r="H260" s="63" t="s">
        <v>1275</v>
      </c>
      <c r="I260" s="63" t="s">
        <v>1419</v>
      </c>
      <c r="J260" s="74">
        <v>1</v>
      </c>
      <c r="K260" s="74">
        <v>2</v>
      </c>
      <c r="L260" s="74">
        <v>4</v>
      </c>
      <c r="M260" s="74">
        <v>8</v>
      </c>
      <c r="N260" s="74">
        <v>16</v>
      </c>
      <c r="O260" s="74">
        <v>32</v>
      </c>
      <c r="P260" s="140">
        <f>SUM(J260:O260)/63</f>
        <v>1</v>
      </c>
    </row>
    <row r="261" spans="1:16" ht="25.5">
      <c r="A261" s="131"/>
      <c r="B261" s="114"/>
      <c r="C261" s="110"/>
      <c r="D261" s="121"/>
      <c r="E261" s="10" t="s">
        <v>287</v>
      </c>
      <c r="F261" s="64"/>
      <c r="G261" s="64"/>
      <c r="H261" s="64"/>
      <c r="I261" s="64"/>
      <c r="J261" s="75"/>
      <c r="K261" s="75"/>
      <c r="L261" s="75"/>
      <c r="M261" s="75"/>
      <c r="N261" s="75"/>
      <c r="O261" s="75"/>
      <c r="P261" s="81"/>
    </row>
    <row r="262" spans="1:16" ht="38.25">
      <c r="A262" s="131"/>
      <c r="B262" s="114"/>
      <c r="C262" s="110"/>
      <c r="D262" s="121"/>
      <c r="E262" s="10" t="s">
        <v>288</v>
      </c>
      <c r="F262" s="64"/>
      <c r="G262" s="64"/>
      <c r="H262" s="64"/>
      <c r="I262" s="64"/>
      <c r="J262" s="75"/>
      <c r="K262" s="75"/>
      <c r="L262" s="75"/>
      <c r="M262" s="75"/>
      <c r="N262" s="75"/>
      <c r="O262" s="75"/>
      <c r="P262" s="81"/>
    </row>
    <row r="263" spans="1:16" ht="25.5">
      <c r="A263" s="131"/>
      <c r="B263" s="114"/>
      <c r="C263" s="110"/>
      <c r="D263" s="121"/>
      <c r="E263" s="10" t="s">
        <v>289</v>
      </c>
      <c r="F263" s="64"/>
      <c r="G263" s="64"/>
      <c r="H263" s="64"/>
      <c r="I263" s="64"/>
      <c r="J263" s="75"/>
      <c r="K263" s="75"/>
      <c r="L263" s="75"/>
      <c r="M263" s="75"/>
      <c r="N263" s="75"/>
      <c r="O263" s="75"/>
      <c r="P263" s="81"/>
    </row>
    <row r="264" spans="1:16" ht="38.25">
      <c r="A264" s="131"/>
      <c r="B264" s="114"/>
      <c r="C264" s="110"/>
      <c r="D264" s="121"/>
      <c r="E264" s="10" t="s">
        <v>290</v>
      </c>
      <c r="F264" s="64"/>
      <c r="G264" s="64"/>
      <c r="H264" s="64"/>
      <c r="I264" s="64"/>
      <c r="J264" s="75"/>
      <c r="K264" s="75"/>
      <c r="L264" s="75"/>
      <c r="M264" s="75"/>
      <c r="N264" s="75"/>
      <c r="O264" s="75"/>
      <c r="P264" s="81"/>
    </row>
    <row r="265" spans="1:16" ht="76.5">
      <c r="A265" s="131"/>
      <c r="B265" s="114"/>
      <c r="C265" s="110"/>
      <c r="D265" s="121"/>
      <c r="E265" s="10" t="s">
        <v>291</v>
      </c>
      <c r="F265" s="64"/>
      <c r="G265" s="64"/>
      <c r="H265" s="64"/>
      <c r="I265" s="64"/>
      <c r="J265" s="75"/>
      <c r="K265" s="75"/>
      <c r="L265" s="75"/>
      <c r="M265" s="75"/>
      <c r="N265" s="75"/>
      <c r="O265" s="75"/>
      <c r="P265" s="81"/>
    </row>
    <row r="266" spans="1:16" ht="51">
      <c r="A266" s="131"/>
      <c r="B266" s="114"/>
      <c r="C266" s="110"/>
      <c r="D266" s="121"/>
      <c r="E266" s="10" t="s">
        <v>292</v>
      </c>
      <c r="F266" s="64"/>
      <c r="G266" s="64"/>
      <c r="H266" s="64"/>
      <c r="I266" s="64"/>
      <c r="J266" s="75"/>
      <c r="K266" s="75"/>
      <c r="L266" s="75"/>
      <c r="M266" s="75"/>
      <c r="N266" s="75"/>
      <c r="O266" s="75"/>
      <c r="P266" s="81"/>
    </row>
    <row r="267" spans="1:16" ht="25.5">
      <c r="A267" s="131"/>
      <c r="B267" s="114"/>
      <c r="C267" s="110"/>
      <c r="D267" s="121"/>
      <c r="E267" s="10" t="s">
        <v>293</v>
      </c>
      <c r="F267" s="65"/>
      <c r="G267" s="65"/>
      <c r="H267" s="65"/>
      <c r="I267" s="65"/>
      <c r="J267" s="76"/>
      <c r="K267" s="76"/>
      <c r="L267" s="76"/>
      <c r="M267" s="76"/>
      <c r="N267" s="76"/>
      <c r="O267" s="76"/>
      <c r="P267" s="82"/>
    </row>
    <row r="268" spans="1:16" ht="52.5" customHeight="1">
      <c r="A268" s="131"/>
      <c r="B268" s="114"/>
      <c r="C268" s="110"/>
      <c r="D268" s="94" t="s">
        <v>526</v>
      </c>
      <c r="E268" s="10" t="s">
        <v>294</v>
      </c>
      <c r="F268" s="63" t="s">
        <v>1141</v>
      </c>
      <c r="G268" s="63" t="s">
        <v>1182</v>
      </c>
      <c r="H268" s="63" t="s">
        <v>1276</v>
      </c>
      <c r="I268" s="63" t="s">
        <v>1415</v>
      </c>
      <c r="J268" s="74">
        <v>1</v>
      </c>
      <c r="K268" s="74">
        <v>2</v>
      </c>
      <c r="L268" s="74">
        <v>4</v>
      </c>
      <c r="M268" s="74">
        <v>8</v>
      </c>
      <c r="N268" s="74">
        <v>16</v>
      </c>
      <c r="O268" s="74">
        <v>32</v>
      </c>
      <c r="P268" s="140">
        <f>SUM(J268:O268)/63</f>
        <v>1</v>
      </c>
    </row>
    <row r="269" spans="1:16" ht="38.25">
      <c r="A269" s="131"/>
      <c r="B269" s="114"/>
      <c r="C269" s="110"/>
      <c r="D269" s="121"/>
      <c r="E269" s="10" t="s">
        <v>0</v>
      </c>
      <c r="F269" s="64"/>
      <c r="G269" s="64"/>
      <c r="H269" s="64"/>
      <c r="I269" s="64"/>
      <c r="J269" s="75"/>
      <c r="K269" s="75"/>
      <c r="L269" s="75"/>
      <c r="M269" s="75"/>
      <c r="N269" s="75"/>
      <c r="O269" s="75"/>
      <c r="P269" s="81"/>
    </row>
    <row r="270" spans="1:16" ht="38.25">
      <c r="A270" s="131"/>
      <c r="B270" s="114"/>
      <c r="C270" s="110"/>
      <c r="D270" s="121"/>
      <c r="E270" s="10" t="s">
        <v>1</v>
      </c>
      <c r="F270" s="64"/>
      <c r="G270" s="64"/>
      <c r="H270" s="64"/>
      <c r="I270" s="64"/>
      <c r="J270" s="75"/>
      <c r="K270" s="75"/>
      <c r="L270" s="75"/>
      <c r="M270" s="75"/>
      <c r="N270" s="75"/>
      <c r="O270" s="75"/>
      <c r="P270" s="81"/>
    </row>
    <row r="271" spans="1:16" ht="38.25">
      <c r="A271" s="131"/>
      <c r="B271" s="114"/>
      <c r="C271" s="110"/>
      <c r="D271" s="121"/>
      <c r="E271" s="10" t="s">
        <v>2</v>
      </c>
      <c r="F271" s="64"/>
      <c r="G271" s="64"/>
      <c r="H271" s="64"/>
      <c r="I271" s="64"/>
      <c r="J271" s="75"/>
      <c r="K271" s="75"/>
      <c r="L271" s="75"/>
      <c r="M271" s="75"/>
      <c r="N271" s="75"/>
      <c r="O271" s="75"/>
      <c r="P271" s="81"/>
    </row>
    <row r="272" spans="1:16" ht="38.25">
      <c r="A272" s="131"/>
      <c r="B272" s="114"/>
      <c r="C272" s="110"/>
      <c r="D272" s="121"/>
      <c r="E272" s="10" t="s">
        <v>3</v>
      </c>
      <c r="F272" s="64"/>
      <c r="G272" s="64"/>
      <c r="H272" s="64"/>
      <c r="I272" s="64"/>
      <c r="J272" s="75"/>
      <c r="K272" s="75"/>
      <c r="L272" s="75"/>
      <c r="M272" s="75"/>
      <c r="N272" s="75"/>
      <c r="O272" s="75"/>
      <c r="P272" s="81"/>
    </row>
    <row r="273" spans="1:16" ht="51">
      <c r="A273" s="131"/>
      <c r="B273" s="114"/>
      <c r="C273" s="110"/>
      <c r="D273" s="121"/>
      <c r="E273" s="10" t="s">
        <v>4</v>
      </c>
      <c r="F273" s="65"/>
      <c r="G273" s="65"/>
      <c r="H273" s="65"/>
      <c r="I273" s="65"/>
      <c r="J273" s="76"/>
      <c r="K273" s="76"/>
      <c r="L273" s="76"/>
      <c r="M273" s="76"/>
      <c r="N273" s="76"/>
      <c r="O273" s="76"/>
      <c r="P273" s="82"/>
    </row>
    <row r="274" spans="1:16" ht="38.25">
      <c r="A274" s="131"/>
      <c r="B274" s="114"/>
      <c r="C274" s="110"/>
      <c r="D274" s="94" t="s">
        <v>527</v>
      </c>
      <c r="E274" s="10" t="s">
        <v>5</v>
      </c>
      <c r="F274" s="63" t="s">
        <v>1142</v>
      </c>
      <c r="G274" s="63" t="s">
        <v>1182</v>
      </c>
      <c r="H274" s="63" t="s">
        <v>1277</v>
      </c>
      <c r="I274" s="63" t="s">
        <v>1415</v>
      </c>
      <c r="J274" s="74">
        <v>1</v>
      </c>
      <c r="K274" s="74">
        <v>2</v>
      </c>
      <c r="L274" s="74">
        <v>4</v>
      </c>
      <c r="M274" s="74">
        <v>8</v>
      </c>
      <c r="N274" s="74">
        <v>16</v>
      </c>
      <c r="O274" s="74">
        <v>32</v>
      </c>
      <c r="P274" s="140">
        <f>SUM(J274:O274)/63</f>
        <v>1</v>
      </c>
    </row>
    <row r="275" spans="1:16" ht="38.25">
      <c r="A275" s="131"/>
      <c r="B275" s="114"/>
      <c r="C275" s="110"/>
      <c r="D275" s="121"/>
      <c r="E275" s="10" t="s">
        <v>6</v>
      </c>
      <c r="F275" s="64"/>
      <c r="G275" s="64"/>
      <c r="H275" s="64"/>
      <c r="I275" s="64"/>
      <c r="J275" s="75"/>
      <c r="K275" s="75"/>
      <c r="L275" s="75"/>
      <c r="M275" s="75"/>
      <c r="N275" s="75"/>
      <c r="O275" s="75"/>
      <c r="P275" s="81"/>
    </row>
    <row r="276" spans="1:16" ht="25.5">
      <c r="A276" s="131"/>
      <c r="B276" s="114"/>
      <c r="C276" s="110"/>
      <c r="D276" s="121"/>
      <c r="E276" s="10" t="s">
        <v>7</v>
      </c>
      <c r="F276" s="64"/>
      <c r="G276" s="64"/>
      <c r="H276" s="64"/>
      <c r="I276" s="64"/>
      <c r="J276" s="75"/>
      <c r="K276" s="75"/>
      <c r="L276" s="75"/>
      <c r="M276" s="75"/>
      <c r="N276" s="75"/>
      <c r="O276" s="75"/>
      <c r="P276" s="81"/>
    </row>
    <row r="277" spans="1:16" ht="51">
      <c r="A277" s="131"/>
      <c r="B277" s="114"/>
      <c r="C277" s="110"/>
      <c r="D277" s="121"/>
      <c r="E277" s="10" t="s">
        <v>8</v>
      </c>
      <c r="F277" s="65"/>
      <c r="G277" s="65"/>
      <c r="H277" s="65"/>
      <c r="I277" s="65"/>
      <c r="J277" s="76"/>
      <c r="K277" s="76"/>
      <c r="L277" s="76"/>
      <c r="M277" s="76"/>
      <c r="N277" s="76"/>
      <c r="O277" s="76"/>
      <c r="P277" s="82"/>
    </row>
    <row r="278" spans="1:16" ht="51">
      <c r="A278" s="131"/>
      <c r="B278" s="114"/>
      <c r="C278" s="110"/>
      <c r="D278" s="94" t="s">
        <v>528</v>
      </c>
      <c r="E278" s="10" t="s">
        <v>9</v>
      </c>
      <c r="F278" s="63" t="s">
        <v>1143</v>
      </c>
      <c r="G278" s="63" t="s">
        <v>1182</v>
      </c>
      <c r="H278" s="63" t="s">
        <v>1278</v>
      </c>
      <c r="I278" s="63" t="s">
        <v>1415</v>
      </c>
      <c r="J278" s="74">
        <v>1</v>
      </c>
      <c r="K278" s="74">
        <v>2</v>
      </c>
      <c r="L278" s="74">
        <v>4</v>
      </c>
      <c r="M278" s="74">
        <v>8</v>
      </c>
      <c r="N278" s="74">
        <v>16</v>
      </c>
      <c r="O278" s="74">
        <v>32</v>
      </c>
      <c r="P278" s="140">
        <f>SUM(J278:O278)/63</f>
        <v>1</v>
      </c>
    </row>
    <row r="279" spans="1:16" ht="76.5">
      <c r="A279" s="131"/>
      <c r="B279" s="114"/>
      <c r="C279" s="110"/>
      <c r="D279" s="121"/>
      <c r="E279" s="10" t="s">
        <v>10</v>
      </c>
      <c r="F279" s="64"/>
      <c r="G279" s="64"/>
      <c r="H279" s="64"/>
      <c r="I279" s="64"/>
      <c r="J279" s="75"/>
      <c r="K279" s="75"/>
      <c r="L279" s="75"/>
      <c r="M279" s="75"/>
      <c r="N279" s="75"/>
      <c r="O279" s="75"/>
      <c r="P279" s="81"/>
    </row>
    <row r="280" spans="1:16" ht="64.5" thickBot="1">
      <c r="A280" s="131"/>
      <c r="B280" s="115"/>
      <c r="C280" s="124"/>
      <c r="D280" s="122"/>
      <c r="E280" s="16" t="s">
        <v>11</v>
      </c>
      <c r="F280" s="66"/>
      <c r="G280" s="66"/>
      <c r="H280" s="66"/>
      <c r="I280" s="66"/>
      <c r="J280" s="79"/>
      <c r="K280" s="79"/>
      <c r="L280" s="79"/>
      <c r="M280" s="79"/>
      <c r="N280" s="79"/>
      <c r="O280" s="79"/>
      <c r="P280" s="83"/>
    </row>
    <row r="281" spans="1:16" ht="27" customHeight="1" thickTop="1">
      <c r="A281" s="131"/>
      <c r="B281" s="99" t="s">
        <v>669</v>
      </c>
      <c r="C281" s="95" t="s">
        <v>529</v>
      </c>
      <c r="D281" s="103" t="s">
        <v>530</v>
      </c>
      <c r="E281" s="12" t="s">
        <v>12</v>
      </c>
      <c r="F281" s="68" t="s">
        <v>1160</v>
      </c>
      <c r="G281" s="68" t="s">
        <v>1193</v>
      </c>
      <c r="H281" s="68" t="s">
        <v>1279</v>
      </c>
      <c r="I281" s="68" t="s">
        <v>1421</v>
      </c>
      <c r="J281" s="85">
        <v>1</v>
      </c>
      <c r="K281" s="85">
        <v>2</v>
      </c>
      <c r="L281" s="85">
        <v>4</v>
      </c>
      <c r="M281" s="85">
        <v>8</v>
      </c>
      <c r="N281" s="85">
        <v>16</v>
      </c>
      <c r="O281" s="85">
        <v>32</v>
      </c>
      <c r="P281" s="141">
        <f>SUM(J281:O281)/63</f>
        <v>1</v>
      </c>
    </row>
    <row r="282" spans="1:16" ht="38.25">
      <c r="A282" s="131"/>
      <c r="B282" s="100"/>
      <c r="C282" s="97"/>
      <c r="D282" s="118"/>
      <c r="E282" s="8" t="s">
        <v>13</v>
      </c>
      <c r="F282" s="64"/>
      <c r="G282" s="64"/>
      <c r="H282" s="64"/>
      <c r="I282" s="64"/>
      <c r="J282" s="75"/>
      <c r="K282" s="75"/>
      <c r="L282" s="75"/>
      <c r="M282" s="75"/>
      <c r="N282" s="75"/>
      <c r="O282" s="75"/>
      <c r="P282" s="81"/>
    </row>
    <row r="283" spans="1:16" ht="25.5">
      <c r="A283" s="131"/>
      <c r="B283" s="100"/>
      <c r="C283" s="97"/>
      <c r="D283" s="118"/>
      <c r="E283" s="8" t="s">
        <v>14</v>
      </c>
      <c r="F283" s="64"/>
      <c r="G283" s="64"/>
      <c r="H283" s="64"/>
      <c r="I283" s="64"/>
      <c r="J283" s="75"/>
      <c r="K283" s="75"/>
      <c r="L283" s="75"/>
      <c r="M283" s="75"/>
      <c r="N283" s="75"/>
      <c r="O283" s="75"/>
      <c r="P283" s="81"/>
    </row>
    <row r="284" spans="1:16" ht="25.5">
      <c r="A284" s="131"/>
      <c r="B284" s="100"/>
      <c r="C284" s="97"/>
      <c r="D284" s="118"/>
      <c r="E284" s="8" t="s">
        <v>1000</v>
      </c>
      <c r="F284" s="64"/>
      <c r="G284" s="64"/>
      <c r="H284" s="64"/>
      <c r="I284" s="64"/>
      <c r="J284" s="75"/>
      <c r="K284" s="75"/>
      <c r="L284" s="75"/>
      <c r="M284" s="75"/>
      <c r="N284" s="75"/>
      <c r="O284" s="75"/>
      <c r="P284" s="81"/>
    </row>
    <row r="285" spans="1:16" ht="12.75">
      <c r="A285" s="131"/>
      <c r="B285" s="100"/>
      <c r="C285" s="97"/>
      <c r="D285" s="118"/>
      <c r="E285" s="8" t="s">
        <v>15</v>
      </c>
      <c r="F285" s="64"/>
      <c r="G285" s="64"/>
      <c r="H285" s="64"/>
      <c r="I285" s="64"/>
      <c r="J285" s="75"/>
      <c r="K285" s="75"/>
      <c r="L285" s="75"/>
      <c r="M285" s="75"/>
      <c r="N285" s="75"/>
      <c r="O285" s="75"/>
      <c r="P285" s="81"/>
    </row>
    <row r="286" spans="1:16" ht="25.5">
      <c r="A286" s="131"/>
      <c r="B286" s="100"/>
      <c r="C286" s="97"/>
      <c r="D286" s="118"/>
      <c r="E286" s="8" t="s">
        <v>16</v>
      </c>
      <c r="F286" s="64"/>
      <c r="G286" s="64"/>
      <c r="H286" s="64"/>
      <c r="I286" s="64"/>
      <c r="J286" s="75"/>
      <c r="K286" s="75"/>
      <c r="L286" s="75"/>
      <c r="M286" s="75"/>
      <c r="N286" s="75"/>
      <c r="O286" s="75"/>
      <c r="P286" s="81"/>
    </row>
    <row r="287" spans="1:16" ht="25.5">
      <c r="A287" s="131"/>
      <c r="B287" s="100"/>
      <c r="C287" s="97"/>
      <c r="D287" s="118"/>
      <c r="E287" s="8" t="s">
        <v>17</v>
      </c>
      <c r="F287" s="65"/>
      <c r="G287" s="65"/>
      <c r="H287" s="65"/>
      <c r="I287" s="65"/>
      <c r="J287" s="76"/>
      <c r="K287" s="76"/>
      <c r="L287" s="76"/>
      <c r="M287" s="76"/>
      <c r="N287" s="76"/>
      <c r="O287" s="76"/>
      <c r="P287" s="82"/>
    </row>
    <row r="288" spans="1:16" ht="52.5" customHeight="1">
      <c r="A288" s="131"/>
      <c r="B288" s="100"/>
      <c r="C288" s="97"/>
      <c r="D288" s="104" t="s">
        <v>529</v>
      </c>
      <c r="E288" s="8" t="s">
        <v>18</v>
      </c>
      <c r="F288" s="67" t="s">
        <v>1161</v>
      </c>
      <c r="G288" s="67" t="s">
        <v>1193</v>
      </c>
      <c r="H288" s="67" t="s">
        <v>1280</v>
      </c>
      <c r="I288" s="67" t="s">
        <v>1416</v>
      </c>
      <c r="J288" s="78">
        <v>1</v>
      </c>
      <c r="K288" s="78">
        <v>2</v>
      </c>
      <c r="L288" s="78">
        <v>4</v>
      </c>
      <c r="M288" s="78">
        <v>8</v>
      </c>
      <c r="N288" s="78">
        <v>16</v>
      </c>
      <c r="O288" s="78">
        <v>32</v>
      </c>
      <c r="P288" s="140">
        <f>SUM(J288:O288)/63</f>
        <v>1</v>
      </c>
    </row>
    <row r="289" spans="1:16" ht="51">
      <c r="A289" s="131"/>
      <c r="B289" s="100"/>
      <c r="C289" s="97"/>
      <c r="D289" s="118"/>
      <c r="E289" s="8" t="s">
        <v>19</v>
      </c>
      <c r="F289" s="64"/>
      <c r="G289" s="64"/>
      <c r="H289" s="64"/>
      <c r="I289" s="64"/>
      <c r="J289" s="75"/>
      <c r="K289" s="75"/>
      <c r="L289" s="75"/>
      <c r="M289" s="75"/>
      <c r="N289" s="75"/>
      <c r="O289" s="75"/>
      <c r="P289" s="81"/>
    </row>
    <row r="290" spans="1:16" ht="25.5">
      <c r="A290" s="131"/>
      <c r="B290" s="100"/>
      <c r="C290" s="97"/>
      <c r="D290" s="118"/>
      <c r="E290" s="8" t="s">
        <v>20</v>
      </c>
      <c r="F290" s="64"/>
      <c r="G290" s="64"/>
      <c r="H290" s="64"/>
      <c r="I290" s="64"/>
      <c r="J290" s="75"/>
      <c r="K290" s="75"/>
      <c r="L290" s="75"/>
      <c r="M290" s="75"/>
      <c r="N290" s="75"/>
      <c r="O290" s="75"/>
      <c r="P290" s="81"/>
    </row>
    <row r="291" spans="1:16" ht="38.25">
      <c r="A291" s="131"/>
      <c r="B291" s="100"/>
      <c r="C291" s="97"/>
      <c r="D291" s="118"/>
      <c r="E291" s="8" t="s">
        <v>21</v>
      </c>
      <c r="F291" s="64"/>
      <c r="G291" s="64"/>
      <c r="H291" s="64"/>
      <c r="I291" s="64"/>
      <c r="J291" s="75"/>
      <c r="K291" s="75"/>
      <c r="L291" s="75"/>
      <c r="M291" s="75"/>
      <c r="N291" s="75"/>
      <c r="O291" s="75"/>
      <c r="P291" s="81"/>
    </row>
    <row r="292" spans="1:16" ht="72.75" customHeight="1">
      <c r="A292" s="131"/>
      <c r="B292" s="100"/>
      <c r="C292" s="97"/>
      <c r="D292" s="118"/>
      <c r="E292" s="8" t="s">
        <v>22</v>
      </c>
      <c r="F292" s="64"/>
      <c r="G292" s="64"/>
      <c r="H292" s="64"/>
      <c r="I292" s="64"/>
      <c r="J292" s="75"/>
      <c r="K292" s="75"/>
      <c r="L292" s="75"/>
      <c r="M292" s="75"/>
      <c r="N292" s="75"/>
      <c r="O292" s="75"/>
      <c r="P292" s="81"/>
    </row>
    <row r="293" spans="1:16" ht="25.5">
      <c r="A293" s="131"/>
      <c r="B293" s="100"/>
      <c r="C293" s="97"/>
      <c r="D293" s="118"/>
      <c r="E293" s="8" t="s">
        <v>23</v>
      </c>
      <c r="F293" s="64"/>
      <c r="G293" s="64"/>
      <c r="H293" s="64"/>
      <c r="I293" s="64"/>
      <c r="J293" s="75"/>
      <c r="K293" s="75"/>
      <c r="L293" s="75"/>
      <c r="M293" s="75"/>
      <c r="N293" s="75"/>
      <c r="O293" s="75"/>
      <c r="P293" s="81"/>
    </row>
    <row r="294" spans="1:16" ht="38.25">
      <c r="A294" s="131"/>
      <c r="B294" s="100"/>
      <c r="C294" s="97"/>
      <c r="D294" s="118"/>
      <c r="E294" s="8" t="s">
        <v>24</v>
      </c>
      <c r="F294" s="65"/>
      <c r="G294" s="65"/>
      <c r="H294" s="65"/>
      <c r="I294" s="65"/>
      <c r="J294" s="76"/>
      <c r="K294" s="76"/>
      <c r="L294" s="76"/>
      <c r="M294" s="76"/>
      <c r="N294" s="76"/>
      <c r="O294" s="76"/>
      <c r="P294" s="82"/>
    </row>
    <row r="295" spans="1:16" ht="25.5">
      <c r="A295" s="131"/>
      <c r="B295" s="100"/>
      <c r="C295" s="96" t="s">
        <v>531</v>
      </c>
      <c r="D295" s="104" t="s">
        <v>532</v>
      </c>
      <c r="E295" s="8" t="s">
        <v>25</v>
      </c>
      <c r="F295" s="67" t="s">
        <v>1162</v>
      </c>
      <c r="G295" s="67" t="s">
        <v>1193</v>
      </c>
      <c r="H295" s="67" t="s">
        <v>1281</v>
      </c>
      <c r="I295" s="67" t="s">
        <v>1420</v>
      </c>
      <c r="J295" s="78">
        <v>1</v>
      </c>
      <c r="K295" s="78">
        <v>2</v>
      </c>
      <c r="L295" s="78">
        <v>4</v>
      </c>
      <c r="M295" s="78">
        <v>8</v>
      </c>
      <c r="N295" s="78">
        <v>16</v>
      </c>
      <c r="O295" s="78">
        <v>32</v>
      </c>
      <c r="P295" s="140">
        <f>SUM(J295:O295)/63</f>
        <v>1</v>
      </c>
    </row>
    <row r="296" spans="1:16" ht="25.5">
      <c r="A296" s="131"/>
      <c r="B296" s="100"/>
      <c r="C296" s="97"/>
      <c r="D296" s="118"/>
      <c r="E296" s="8" t="s">
        <v>26</v>
      </c>
      <c r="F296" s="64"/>
      <c r="G296" s="64"/>
      <c r="H296" s="64"/>
      <c r="I296" s="64"/>
      <c r="J296" s="75"/>
      <c r="K296" s="75"/>
      <c r="L296" s="75"/>
      <c r="M296" s="75"/>
      <c r="N296" s="75"/>
      <c r="O296" s="75"/>
      <c r="P296" s="81"/>
    </row>
    <row r="297" spans="1:16" ht="25.5">
      <c r="A297" s="131"/>
      <c r="B297" s="100"/>
      <c r="C297" s="97"/>
      <c r="D297" s="118"/>
      <c r="E297" s="8" t="s">
        <v>27</v>
      </c>
      <c r="F297" s="64"/>
      <c r="G297" s="64"/>
      <c r="H297" s="64"/>
      <c r="I297" s="64"/>
      <c r="J297" s="75"/>
      <c r="K297" s="75"/>
      <c r="L297" s="75"/>
      <c r="M297" s="75"/>
      <c r="N297" s="75"/>
      <c r="O297" s="75"/>
      <c r="P297" s="81"/>
    </row>
    <row r="298" spans="1:16" ht="25.5">
      <c r="A298" s="131"/>
      <c r="B298" s="100"/>
      <c r="C298" s="97"/>
      <c r="D298" s="118"/>
      <c r="E298" s="8" t="s">
        <v>28</v>
      </c>
      <c r="F298" s="64"/>
      <c r="G298" s="64"/>
      <c r="H298" s="64"/>
      <c r="I298" s="64"/>
      <c r="J298" s="75"/>
      <c r="K298" s="75"/>
      <c r="L298" s="75"/>
      <c r="M298" s="75"/>
      <c r="N298" s="75"/>
      <c r="O298" s="75"/>
      <c r="P298" s="81"/>
    </row>
    <row r="299" spans="1:16" ht="12.75">
      <c r="A299" s="131"/>
      <c r="B299" s="100"/>
      <c r="C299" s="97"/>
      <c r="D299" s="118"/>
      <c r="E299" s="8" t="s">
        <v>29</v>
      </c>
      <c r="F299" s="65"/>
      <c r="G299" s="65"/>
      <c r="H299" s="65"/>
      <c r="I299" s="65"/>
      <c r="J299" s="76"/>
      <c r="K299" s="76"/>
      <c r="L299" s="76"/>
      <c r="M299" s="76"/>
      <c r="N299" s="76"/>
      <c r="O299" s="76"/>
      <c r="P299" s="82"/>
    </row>
    <row r="300" spans="1:16" ht="38.25">
      <c r="A300" s="131"/>
      <c r="B300" s="100"/>
      <c r="C300" s="97"/>
      <c r="D300" s="104" t="s">
        <v>533</v>
      </c>
      <c r="E300" s="8" t="s">
        <v>30</v>
      </c>
      <c r="F300" s="67" t="s">
        <v>1163</v>
      </c>
      <c r="G300" s="67" t="s">
        <v>1193</v>
      </c>
      <c r="H300" s="67" t="s">
        <v>1282</v>
      </c>
      <c r="I300" s="67" t="s">
        <v>1422</v>
      </c>
      <c r="J300" s="78">
        <v>1</v>
      </c>
      <c r="K300" s="78">
        <v>2</v>
      </c>
      <c r="L300" s="78">
        <v>4</v>
      </c>
      <c r="M300" s="78">
        <v>8</v>
      </c>
      <c r="N300" s="78">
        <v>16</v>
      </c>
      <c r="O300" s="78">
        <v>32</v>
      </c>
      <c r="P300" s="140">
        <f>SUM(J300:O300)/63</f>
        <v>1</v>
      </c>
    </row>
    <row r="301" spans="1:16" ht="25.5">
      <c r="A301" s="131"/>
      <c r="B301" s="100"/>
      <c r="C301" s="97"/>
      <c r="D301" s="118"/>
      <c r="E301" s="8" t="s">
        <v>31</v>
      </c>
      <c r="F301" s="64"/>
      <c r="G301" s="64"/>
      <c r="H301" s="64"/>
      <c r="I301" s="64"/>
      <c r="J301" s="75"/>
      <c r="K301" s="75"/>
      <c r="L301" s="75"/>
      <c r="M301" s="75"/>
      <c r="N301" s="75"/>
      <c r="O301" s="75"/>
      <c r="P301" s="81"/>
    </row>
    <row r="302" spans="1:16" ht="54.75" customHeight="1">
      <c r="A302" s="131"/>
      <c r="B302" s="100"/>
      <c r="C302" s="97"/>
      <c r="D302" s="118"/>
      <c r="E302" s="8" t="s">
        <v>32</v>
      </c>
      <c r="F302" s="64"/>
      <c r="G302" s="64"/>
      <c r="H302" s="64"/>
      <c r="I302" s="64"/>
      <c r="J302" s="75"/>
      <c r="K302" s="75"/>
      <c r="L302" s="75"/>
      <c r="M302" s="75"/>
      <c r="N302" s="75"/>
      <c r="O302" s="75"/>
      <c r="P302" s="81"/>
    </row>
    <row r="303" spans="1:16" ht="25.5">
      <c r="A303" s="131"/>
      <c r="B303" s="100"/>
      <c r="C303" s="97"/>
      <c r="D303" s="118"/>
      <c r="E303" s="8" t="s">
        <v>33</v>
      </c>
      <c r="F303" s="64"/>
      <c r="G303" s="64"/>
      <c r="H303" s="64"/>
      <c r="I303" s="64"/>
      <c r="J303" s="75"/>
      <c r="K303" s="75"/>
      <c r="L303" s="75"/>
      <c r="M303" s="75"/>
      <c r="N303" s="75"/>
      <c r="O303" s="75"/>
      <c r="P303" s="81"/>
    </row>
    <row r="304" spans="1:16" ht="51">
      <c r="A304" s="131"/>
      <c r="B304" s="100"/>
      <c r="C304" s="97"/>
      <c r="D304" s="118"/>
      <c r="E304" s="8" t="s">
        <v>685</v>
      </c>
      <c r="F304" s="64"/>
      <c r="G304" s="64"/>
      <c r="H304" s="64"/>
      <c r="I304" s="64"/>
      <c r="J304" s="75"/>
      <c r="K304" s="75"/>
      <c r="L304" s="75"/>
      <c r="M304" s="75"/>
      <c r="N304" s="75"/>
      <c r="O304" s="75"/>
      <c r="P304" s="81"/>
    </row>
    <row r="305" spans="1:16" ht="25.5">
      <c r="A305" s="131"/>
      <c r="B305" s="100"/>
      <c r="C305" s="97"/>
      <c r="D305" s="118"/>
      <c r="E305" s="8" t="s">
        <v>686</v>
      </c>
      <c r="F305" s="65"/>
      <c r="G305" s="65"/>
      <c r="H305" s="65"/>
      <c r="I305" s="65"/>
      <c r="J305" s="76"/>
      <c r="K305" s="76"/>
      <c r="L305" s="76"/>
      <c r="M305" s="76"/>
      <c r="N305" s="76"/>
      <c r="O305" s="76"/>
      <c r="P305" s="82"/>
    </row>
    <row r="306" spans="1:16" ht="12.75" customHeight="1">
      <c r="A306" s="131"/>
      <c r="B306" s="100"/>
      <c r="C306" s="97"/>
      <c r="D306" s="104" t="s">
        <v>534</v>
      </c>
      <c r="E306" s="8" t="s">
        <v>687</v>
      </c>
      <c r="F306" s="67" t="s">
        <v>1164</v>
      </c>
      <c r="G306" s="67" t="s">
        <v>1193</v>
      </c>
      <c r="H306" s="67" t="s">
        <v>1283</v>
      </c>
      <c r="I306" s="67" t="s">
        <v>1422</v>
      </c>
      <c r="J306" s="78">
        <v>1</v>
      </c>
      <c r="K306" s="78">
        <v>2</v>
      </c>
      <c r="L306" s="78">
        <v>4</v>
      </c>
      <c r="M306" s="78">
        <v>8</v>
      </c>
      <c r="N306" s="78">
        <v>16</v>
      </c>
      <c r="O306" s="78">
        <v>32</v>
      </c>
      <c r="P306" s="140">
        <f>SUM(J306:O306)/63</f>
        <v>1</v>
      </c>
    </row>
    <row r="307" spans="1:16" ht="25.5">
      <c r="A307" s="131"/>
      <c r="B307" s="100"/>
      <c r="C307" s="97"/>
      <c r="D307" s="118"/>
      <c r="E307" s="8" t="s">
        <v>688</v>
      </c>
      <c r="F307" s="64"/>
      <c r="G307" s="64"/>
      <c r="H307" s="64"/>
      <c r="I307" s="64"/>
      <c r="J307" s="75"/>
      <c r="K307" s="75"/>
      <c r="L307" s="75"/>
      <c r="M307" s="75"/>
      <c r="N307" s="75"/>
      <c r="O307" s="75"/>
      <c r="P307" s="81"/>
    </row>
    <row r="308" spans="1:16" ht="25.5">
      <c r="A308" s="131"/>
      <c r="B308" s="100"/>
      <c r="C308" s="97"/>
      <c r="D308" s="118"/>
      <c r="E308" s="8" t="s">
        <v>689</v>
      </c>
      <c r="F308" s="64"/>
      <c r="G308" s="64"/>
      <c r="H308" s="64"/>
      <c r="I308" s="64"/>
      <c r="J308" s="75"/>
      <c r="K308" s="75"/>
      <c r="L308" s="75"/>
      <c r="M308" s="75"/>
      <c r="N308" s="75"/>
      <c r="O308" s="75"/>
      <c r="P308" s="81"/>
    </row>
    <row r="309" spans="1:16" ht="38.25">
      <c r="A309" s="131"/>
      <c r="B309" s="100"/>
      <c r="C309" s="97"/>
      <c r="D309" s="118"/>
      <c r="E309" s="8" t="s">
        <v>690</v>
      </c>
      <c r="F309" s="64"/>
      <c r="G309" s="64"/>
      <c r="H309" s="64"/>
      <c r="I309" s="64"/>
      <c r="J309" s="75"/>
      <c r="K309" s="75"/>
      <c r="L309" s="75"/>
      <c r="M309" s="75"/>
      <c r="N309" s="75"/>
      <c r="O309" s="75"/>
      <c r="P309" s="81"/>
    </row>
    <row r="310" spans="1:16" ht="25.5">
      <c r="A310" s="131"/>
      <c r="B310" s="100"/>
      <c r="C310" s="97"/>
      <c r="D310" s="118"/>
      <c r="E310" s="8" t="s">
        <v>691</v>
      </c>
      <c r="F310" s="64"/>
      <c r="G310" s="64"/>
      <c r="H310" s="64"/>
      <c r="I310" s="64"/>
      <c r="J310" s="75"/>
      <c r="K310" s="75"/>
      <c r="L310" s="75"/>
      <c r="M310" s="75"/>
      <c r="N310" s="75"/>
      <c r="O310" s="75"/>
      <c r="P310" s="81"/>
    </row>
    <row r="311" spans="1:16" ht="25.5">
      <c r="A311" s="131"/>
      <c r="B311" s="100"/>
      <c r="C311" s="97"/>
      <c r="D311" s="118"/>
      <c r="E311" s="8" t="s">
        <v>692</v>
      </c>
      <c r="F311" s="65"/>
      <c r="G311" s="65"/>
      <c r="H311" s="65"/>
      <c r="I311" s="65"/>
      <c r="J311" s="76"/>
      <c r="K311" s="76"/>
      <c r="L311" s="76"/>
      <c r="M311" s="76"/>
      <c r="N311" s="76"/>
      <c r="O311" s="76"/>
      <c r="P311" s="82"/>
    </row>
    <row r="312" spans="1:16" ht="26.25" customHeight="1">
      <c r="A312" s="131"/>
      <c r="B312" s="100"/>
      <c r="C312" s="97"/>
      <c r="D312" s="104" t="s">
        <v>535</v>
      </c>
      <c r="E312" s="8" t="s">
        <v>693</v>
      </c>
      <c r="F312" s="67" t="s">
        <v>1165</v>
      </c>
      <c r="G312" s="67" t="s">
        <v>1193</v>
      </c>
      <c r="H312" s="67" t="s">
        <v>1284</v>
      </c>
      <c r="I312" s="67" t="s">
        <v>1423</v>
      </c>
      <c r="J312" s="78">
        <v>1</v>
      </c>
      <c r="K312" s="78">
        <v>2</v>
      </c>
      <c r="L312" s="78">
        <v>4</v>
      </c>
      <c r="M312" s="78">
        <v>8</v>
      </c>
      <c r="N312" s="78">
        <v>16</v>
      </c>
      <c r="O312" s="78">
        <v>32</v>
      </c>
      <c r="P312" s="140">
        <f>SUM(J312:O312)/63</f>
        <v>1</v>
      </c>
    </row>
    <row r="313" spans="1:16" ht="38.25">
      <c r="A313" s="131"/>
      <c r="B313" s="100"/>
      <c r="C313" s="97"/>
      <c r="D313" s="118"/>
      <c r="E313" s="8" t="s">
        <v>694</v>
      </c>
      <c r="F313" s="64"/>
      <c r="G313" s="64"/>
      <c r="H313" s="64"/>
      <c r="I313" s="64"/>
      <c r="J313" s="75"/>
      <c r="K313" s="75"/>
      <c r="L313" s="75"/>
      <c r="M313" s="75"/>
      <c r="N313" s="75"/>
      <c r="O313" s="75"/>
      <c r="P313" s="81"/>
    </row>
    <row r="314" spans="1:16" ht="51">
      <c r="A314" s="131"/>
      <c r="B314" s="100"/>
      <c r="C314" s="97"/>
      <c r="D314" s="118"/>
      <c r="E314" s="8" t="s">
        <v>695</v>
      </c>
      <c r="F314" s="65"/>
      <c r="G314" s="65"/>
      <c r="H314" s="65"/>
      <c r="I314" s="65"/>
      <c r="J314" s="76"/>
      <c r="K314" s="76"/>
      <c r="L314" s="76"/>
      <c r="M314" s="76"/>
      <c r="N314" s="76"/>
      <c r="O314" s="76"/>
      <c r="P314" s="82"/>
    </row>
    <row r="315" spans="1:16" ht="26.25" customHeight="1">
      <c r="A315" s="131"/>
      <c r="B315" s="100"/>
      <c r="C315" s="96" t="s">
        <v>536</v>
      </c>
      <c r="D315" s="104" t="s">
        <v>537</v>
      </c>
      <c r="E315" s="8" t="s">
        <v>696</v>
      </c>
      <c r="F315" s="67" t="s">
        <v>1166</v>
      </c>
      <c r="G315" s="67" t="s">
        <v>1194</v>
      </c>
      <c r="H315" s="67" t="s">
        <v>1285</v>
      </c>
      <c r="I315" s="67" t="s">
        <v>1424</v>
      </c>
      <c r="J315" s="78">
        <v>1</v>
      </c>
      <c r="K315" s="78">
        <v>2</v>
      </c>
      <c r="L315" s="78">
        <v>4</v>
      </c>
      <c r="M315" s="78">
        <v>8</v>
      </c>
      <c r="N315" s="78">
        <v>16</v>
      </c>
      <c r="O315" s="78">
        <v>32</v>
      </c>
      <c r="P315" s="140">
        <f>SUM(J315:O315)/63</f>
        <v>1</v>
      </c>
    </row>
    <row r="316" spans="1:16" ht="18.75" customHeight="1">
      <c r="A316" s="131"/>
      <c r="B316" s="100"/>
      <c r="C316" s="97"/>
      <c r="D316" s="118"/>
      <c r="E316" s="8" t="s">
        <v>697</v>
      </c>
      <c r="F316" s="64"/>
      <c r="G316" s="64"/>
      <c r="H316" s="64"/>
      <c r="I316" s="64"/>
      <c r="J316" s="75"/>
      <c r="K316" s="75"/>
      <c r="L316" s="75"/>
      <c r="M316" s="75"/>
      <c r="N316" s="75"/>
      <c r="O316" s="75"/>
      <c r="P316" s="81"/>
    </row>
    <row r="317" spans="1:16" ht="25.5">
      <c r="A317" s="131"/>
      <c r="B317" s="100"/>
      <c r="C317" s="97"/>
      <c r="D317" s="118"/>
      <c r="E317" s="8" t="s">
        <v>698</v>
      </c>
      <c r="F317" s="64"/>
      <c r="G317" s="64"/>
      <c r="H317" s="64"/>
      <c r="I317" s="64"/>
      <c r="J317" s="75"/>
      <c r="K317" s="75"/>
      <c r="L317" s="75"/>
      <c r="M317" s="75"/>
      <c r="N317" s="75"/>
      <c r="O317" s="75"/>
      <c r="P317" s="81"/>
    </row>
    <row r="318" spans="1:16" ht="25.5">
      <c r="A318" s="131"/>
      <c r="B318" s="100"/>
      <c r="C318" s="97"/>
      <c r="D318" s="118"/>
      <c r="E318" s="8" t="s">
        <v>699</v>
      </c>
      <c r="F318" s="64"/>
      <c r="G318" s="64"/>
      <c r="H318" s="64"/>
      <c r="I318" s="64"/>
      <c r="J318" s="75"/>
      <c r="K318" s="75"/>
      <c r="L318" s="75"/>
      <c r="M318" s="75"/>
      <c r="N318" s="75"/>
      <c r="O318" s="75"/>
      <c r="P318" s="81"/>
    </row>
    <row r="319" spans="1:16" ht="25.5">
      <c r="A319" s="131"/>
      <c r="B319" s="100"/>
      <c r="C319" s="97"/>
      <c r="D319" s="118"/>
      <c r="E319" s="8" t="s">
        <v>700</v>
      </c>
      <c r="F319" s="65"/>
      <c r="G319" s="65"/>
      <c r="H319" s="65"/>
      <c r="I319" s="65"/>
      <c r="J319" s="76"/>
      <c r="K319" s="76"/>
      <c r="L319" s="76"/>
      <c r="M319" s="76"/>
      <c r="N319" s="76"/>
      <c r="O319" s="76"/>
      <c r="P319" s="82"/>
    </row>
    <row r="320" spans="1:16" ht="76.5">
      <c r="A320" s="131"/>
      <c r="B320" s="100"/>
      <c r="C320" s="97"/>
      <c r="D320" s="104" t="s">
        <v>538</v>
      </c>
      <c r="E320" s="8" t="s">
        <v>701</v>
      </c>
      <c r="F320" s="67" t="s">
        <v>1167</v>
      </c>
      <c r="G320" s="67" t="s">
        <v>1194</v>
      </c>
      <c r="H320" s="67" t="s">
        <v>1286</v>
      </c>
      <c r="I320" s="67" t="s">
        <v>1425</v>
      </c>
      <c r="J320" s="78">
        <v>1</v>
      </c>
      <c r="K320" s="78">
        <v>2</v>
      </c>
      <c r="L320" s="78">
        <v>4</v>
      </c>
      <c r="M320" s="78">
        <v>8</v>
      </c>
      <c r="N320" s="78">
        <v>16</v>
      </c>
      <c r="O320" s="78">
        <v>32</v>
      </c>
      <c r="P320" s="140">
        <f>SUM(J320:O320)/63</f>
        <v>1</v>
      </c>
    </row>
    <row r="321" spans="1:16" ht="38.25">
      <c r="A321" s="131"/>
      <c r="B321" s="100"/>
      <c r="C321" s="97"/>
      <c r="D321" s="118"/>
      <c r="E321" s="8" t="s">
        <v>702</v>
      </c>
      <c r="F321" s="64"/>
      <c r="G321" s="64"/>
      <c r="H321" s="64"/>
      <c r="I321" s="64"/>
      <c r="J321" s="75"/>
      <c r="K321" s="75"/>
      <c r="L321" s="75"/>
      <c r="M321" s="75"/>
      <c r="N321" s="75"/>
      <c r="O321" s="75"/>
      <c r="P321" s="81"/>
    </row>
    <row r="322" spans="1:16" ht="25.5">
      <c r="A322" s="131"/>
      <c r="B322" s="100"/>
      <c r="C322" s="97"/>
      <c r="D322" s="118"/>
      <c r="E322" s="8" t="s">
        <v>703</v>
      </c>
      <c r="F322" s="64"/>
      <c r="G322" s="64"/>
      <c r="H322" s="64"/>
      <c r="I322" s="64"/>
      <c r="J322" s="75"/>
      <c r="K322" s="75"/>
      <c r="L322" s="75"/>
      <c r="M322" s="75"/>
      <c r="N322" s="75"/>
      <c r="O322" s="75"/>
      <c r="P322" s="81"/>
    </row>
    <row r="323" spans="1:16" ht="63.75">
      <c r="A323" s="131"/>
      <c r="B323" s="100"/>
      <c r="C323" s="97"/>
      <c r="D323" s="118"/>
      <c r="E323" s="8" t="s">
        <v>704</v>
      </c>
      <c r="F323" s="64"/>
      <c r="G323" s="64"/>
      <c r="H323" s="64"/>
      <c r="I323" s="64"/>
      <c r="J323" s="75"/>
      <c r="K323" s="75"/>
      <c r="L323" s="75"/>
      <c r="M323" s="75"/>
      <c r="N323" s="75"/>
      <c r="O323" s="75"/>
      <c r="P323" s="81"/>
    </row>
    <row r="324" spans="1:16" ht="40.5" customHeight="1">
      <c r="A324" s="131"/>
      <c r="B324" s="100"/>
      <c r="C324" s="97"/>
      <c r="D324" s="118"/>
      <c r="E324" s="8" t="s">
        <v>705</v>
      </c>
      <c r="F324" s="64"/>
      <c r="G324" s="64"/>
      <c r="H324" s="64"/>
      <c r="I324" s="64"/>
      <c r="J324" s="75"/>
      <c r="K324" s="75"/>
      <c r="L324" s="75"/>
      <c r="M324" s="75"/>
      <c r="N324" s="75"/>
      <c r="O324" s="75"/>
      <c r="P324" s="81"/>
    </row>
    <row r="325" spans="1:16" ht="31.5" customHeight="1" thickBot="1">
      <c r="A325" s="131"/>
      <c r="B325" s="128"/>
      <c r="C325" s="98"/>
      <c r="D325" s="120"/>
      <c r="E325" s="13" t="s">
        <v>706</v>
      </c>
      <c r="F325" s="66"/>
      <c r="G325" s="66"/>
      <c r="H325" s="66"/>
      <c r="I325" s="66"/>
      <c r="J325" s="79"/>
      <c r="K325" s="79"/>
      <c r="L325" s="79"/>
      <c r="M325" s="79"/>
      <c r="N325" s="79"/>
      <c r="O325" s="79"/>
      <c r="P325" s="83"/>
    </row>
    <row r="326" spans="1:16" ht="27" customHeight="1" thickTop="1">
      <c r="A326" s="131"/>
      <c r="B326" s="112" t="s">
        <v>670</v>
      </c>
      <c r="C326" s="116" t="s">
        <v>539</v>
      </c>
      <c r="D326" s="92" t="s">
        <v>540</v>
      </c>
      <c r="E326" s="15" t="s">
        <v>707</v>
      </c>
      <c r="F326" s="69" t="s">
        <v>1091</v>
      </c>
      <c r="G326" s="69" t="s">
        <v>1196</v>
      </c>
      <c r="H326" s="69" t="s">
        <v>1287</v>
      </c>
      <c r="I326" s="69" t="s">
        <v>1426</v>
      </c>
      <c r="J326" s="77">
        <v>1</v>
      </c>
      <c r="K326" s="77">
        <v>2</v>
      </c>
      <c r="L326" s="77">
        <v>4</v>
      </c>
      <c r="M326" s="77">
        <v>8</v>
      </c>
      <c r="N326" s="77">
        <v>16</v>
      </c>
      <c r="O326" s="77">
        <v>32</v>
      </c>
      <c r="P326" s="141">
        <f>SUM(J326:O326)/63</f>
        <v>1</v>
      </c>
    </row>
    <row r="327" spans="1:16" ht="38.25">
      <c r="A327" s="131"/>
      <c r="B327" s="125"/>
      <c r="C327" s="110"/>
      <c r="D327" s="121"/>
      <c r="E327" s="10" t="s">
        <v>708</v>
      </c>
      <c r="F327" s="64"/>
      <c r="G327" s="64"/>
      <c r="H327" s="64"/>
      <c r="I327" s="64"/>
      <c r="J327" s="75"/>
      <c r="K327" s="75"/>
      <c r="L327" s="75"/>
      <c r="M327" s="75"/>
      <c r="N327" s="75"/>
      <c r="O327" s="75"/>
      <c r="P327" s="81"/>
    </row>
    <row r="328" spans="1:16" ht="25.5">
      <c r="A328" s="131"/>
      <c r="B328" s="125"/>
      <c r="C328" s="110"/>
      <c r="D328" s="121"/>
      <c r="E328" s="10" t="s">
        <v>709</v>
      </c>
      <c r="F328" s="64"/>
      <c r="G328" s="64"/>
      <c r="H328" s="64"/>
      <c r="I328" s="64"/>
      <c r="J328" s="75"/>
      <c r="K328" s="75"/>
      <c r="L328" s="75"/>
      <c r="M328" s="75"/>
      <c r="N328" s="75"/>
      <c r="O328" s="75"/>
      <c r="P328" s="81"/>
    </row>
    <row r="329" spans="1:16" ht="12.75">
      <c r="A329" s="131"/>
      <c r="B329" s="125"/>
      <c r="C329" s="110"/>
      <c r="D329" s="121"/>
      <c r="E329" s="10" t="s">
        <v>710</v>
      </c>
      <c r="F329" s="64"/>
      <c r="G329" s="64"/>
      <c r="H329" s="64"/>
      <c r="I329" s="64"/>
      <c r="J329" s="75"/>
      <c r="K329" s="75"/>
      <c r="L329" s="75"/>
      <c r="M329" s="75"/>
      <c r="N329" s="75"/>
      <c r="O329" s="75"/>
      <c r="P329" s="81"/>
    </row>
    <row r="330" spans="1:16" ht="25.5">
      <c r="A330" s="131"/>
      <c r="B330" s="125"/>
      <c r="C330" s="110"/>
      <c r="D330" s="121"/>
      <c r="E330" s="10" t="s">
        <v>711</v>
      </c>
      <c r="F330" s="64"/>
      <c r="G330" s="64"/>
      <c r="H330" s="64"/>
      <c r="I330" s="64"/>
      <c r="J330" s="75"/>
      <c r="K330" s="75"/>
      <c r="L330" s="75"/>
      <c r="M330" s="75"/>
      <c r="N330" s="75"/>
      <c r="O330" s="75"/>
      <c r="P330" s="81"/>
    </row>
    <row r="331" spans="1:16" ht="25.5">
      <c r="A331" s="131"/>
      <c r="B331" s="125"/>
      <c r="C331" s="110"/>
      <c r="D331" s="121"/>
      <c r="E331" s="10" t="s">
        <v>712</v>
      </c>
      <c r="F331" s="65"/>
      <c r="G331" s="65"/>
      <c r="H331" s="65"/>
      <c r="I331" s="65"/>
      <c r="J331" s="76"/>
      <c r="K331" s="76"/>
      <c r="L331" s="76"/>
      <c r="M331" s="76"/>
      <c r="N331" s="76"/>
      <c r="O331" s="76"/>
      <c r="P331" s="82"/>
    </row>
    <row r="332" spans="1:16" ht="26.25" customHeight="1">
      <c r="A332" s="131"/>
      <c r="B332" s="125"/>
      <c r="C332" s="110"/>
      <c r="D332" s="94" t="s">
        <v>541</v>
      </c>
      <c r="E332" s="10" t="s">
        <v>713</v>
      </c>
      <c r="F332" s="63" t="s">
        <v>1092</v>
      </c>
      <c r="G332" s="63" t="s">
        <v>1196</v>
      </c>
      <c r="H332" s="63" t="s">
        <v>1288</v>
      </c>
      <c r="I332" s="63" t="s">
        <v>1427</v>
      </c>
      <c r="J332" s="74">
        <v>1</v>
      </c>
      <c r="K332" s="74">
        <v>2</v>
      </c>
      <c r="L332" s="74">
        <v>4</v>
      </c>
      <c r="M332" s="74">
        <v>8</v>
      </c>
      <c r="N332" s="74">
        <v>16</v>
      </c>
      <c r="O332" s="74">
        <v>32</v>
      </c>
      <c r="P332" s="140">
        <f>SUM(J332:O332)/63</f>
        <v>1</v>
      </c>
    </row>
    <row r="333" spans="1:16" ht="30" customHeight="1">
      <c r="A333" s="131"/>
      <c r="B333" s="125"/>
      <c r="C333" s="110"/>
      <c r="D333" s="121"/>
      <c r="E333" s="10" t="s">
        <v>714</v>
      </c>
      <c r="F333" s="64"/>
      <c r="G333" s="64"/>
      <c r="H333" s="64"/>
      <c r="I333" s="64"/>
      <c r="J333" s="75"/>
      <c r="K333" s="75"/>
      <c r="L333" s="75"/>
      <c r="M333" s="75"/>
      <c r="N333" s="75"/>
      <c r="O333" s="75"/>
      <c r="P333" s="81"/>
    </row>
    <row r="334" spans="1:16" ht="25.5">
      <c r="A334" s="131"/>
      <c r="B334" s="125"/>
      <c r="C334" s="110"/>
      <c r="D334" s="121"/>
      <c r="E334" s="10" t="s">
        <v>34</v>
      </c>
      <c r="F334" s="64"/>
      <c r="G334" s="64"/>
      <c r="H334" s="64"/>
      <c r="I334" s="64"/>
      <c r="J334" s="75"/>
      <c r="K334" s="75"/>
      <c r="L334" s="75"/>
      <c r="M334" s="75"/>
      <c r="N334" s="75"/>
      <c r="O334" s="75"/>
      <c r="P334" s="81"/>
    </row>
    <row r="335" spans="1:16" ht="25.5">
      <c r="A335" s="131"/>
      <c r="B335" s="125"/>
      <c r="C335" s="110"/>
      <c r="D335" s="121"/>
      <c r="E335" s="10" t="s">
        <v>35</v>
      </c>
      <c r="F335" s="64"/>
      <c r="G335" s="64"/>
      <c r="H335" s="64"/>
      <c r="I335" s="64"/>
      <c r="J335" s="75"/>
      <c r="K335" s="75"/>
      <c r="L335" s="75"/>
      <c r="M335" s="75"/>
      <c r="N335" s="75"/>
      <c r="O335" s="75"/>
      <c r="P335" s="81"/>
    </row>
    <row r="336" spans="1:16" ht="25.5">
      <c r="A336" s="131"/>
      <c r="B336" s="125"/>
      <c r="C336" s="110"/>
      <c r="D336" s="121"/>
      <c r="E336" s="10" t="s">
        <v>36</v>
      </c>
      <c r="F336" s="64"/>
      <c r="G336" s="64"/>
      <c r="H336" s="64"/>
      <c r="I336" s="64"/>
      <c r="J336" s="75"/>
      <c r="K336" s="75"/>
      <c r="L336" s="75"/>
      <c r="M336" s="75"/>
      <c r="N336" s="75"/>
      <c r="O336" s="75"/>
      <c r="P336" s="81"/>
    </row>
    <row r="337" spans="1:16" ht="25.5">
      <c r="A337" s="131"/>
      <c r="B337" s="125"/>
      <c r="C337" s="110"/>
      <c r="D337" s="121"/>
      <c r="E337" s="10" t="s">
        <v>37</v>
      </c>
      <c r="F337" s="65"/>
      <c r="G337" s="65"/>
      <c r="H337" s="65"/>
      <c r="I337" s="65"/>
      <c r="J337" s="76"/>
      <c r="K337" s="76"/>
      <c r="L337" s="76"/>
      <c r="M337" s="76"/>
      <c r="N337" s="76"/>
      <c r="O337" s="76"/>
      <c r="P337" s="82"/>
    </row>
    <row r="338" spans="1:16" ht="26.25" customHeight="1">
      <c r="A338" s="131"/>
      <c r="B338" s="125"/>
      <c r="C338" s="110"/>
      <c r="D338" s="94" t="s">
        <v>542</v>
      </c>
      <c r="E338" s="10" t="s">
        <v>38</v>
      </c>
      <c r="F338" s="63" t="s">
        <v>1093</v>
      </c>
      <c r="G338" s="63" t="s">
        <v>1196</v>
      </c>
      <c r="H338" s="63" t="s">
        <v>1289</v>
      </c>
      <c r="I338" s="63" t="s">
        <v>1426</v>
      </c>
      <c r="J338" s="74">
        <v>1</v>
      </c>
      <c r="K338" s="74">
        <v>2</v>
      </c>
      <c r="L338" s="74">
        <v>4</v>
      </c>
      <c r="M338" s="74">
        <v>8</v>
      </c>
      <c r="N338" s="74">
        <v>16</v>
      </c>
      <c r="O338" s="74">
        <v>32</v>
      </c>
      <c r="P338" s="140">
        <f>SUM(J338:O338)/63</f>
        <v>1</v>
      </c>
    </row>
    <row r="339" spans="1:16" ht="38.25">
      <c r="A339" s="131"/>
      <c r="B339" s="125"/>
      <c r="C339" s="110"/>
      <c r="D339" s="121"/>
      <c r="E339" s="10" t="s">
        <v>39</v>
      </c>
      <c r="F339" s="64"/>
      <c r="G339" s="64"/>
      <c r="H339" s="64"/>
      <c r="I339" s="64"/>
      <c r="J339" s="75"/>
      <c r="K339" s="75"/>
      <c r="L339" s="75"/>
      <c r="M339" s="75"/>
      <c r="N339" s="75"/>
      <c r="O339" s="75"/>
      <c r="P339" s="81"/>
    </row>
    <row r="340" spans="1:16" ht="80.25" customHeight="1">
      <c r="A340" s="131"/>
      <c r="B340" s="125"/>
      <c r="C340" s="110"/>
      <c r="D340" s="121"/>
      <c r="E340" s="10" t="s">
        <v>40</v>
      </c>
      <c r="F340" s="65"/>
      <c r="G340" s="65"/>
      <c r="H340" s="65"/>
      <c r="I340" s="65"/>
      <c r="J340" s="76"/>
      <c r="K340" s="76"/>
      <c r="L340" s="76"/>
      <c r="M340" s="76"/>
      <c r="N340" s="76"/>
      <c r="O340" s="76"/>
      <c r="P340" s="82"/>
    </row>
    <row r="341" spans="1:16" ht="39" customHeight="1">
      <c r="A341" s="131"/>
      <c r="B341" s="125"/>
      <c r="C341" s="109" t="s">
        <v>543</v>
      </c>
      <c r="D341" s="94" t="s">
        <v>544</v>
      </c>
      <c r="E341" s="10" t="s">
        <v>41</v>
      </c>
      <c r="F341" s="63" t="s">
        <v>1094</v>
      </c>
      <c r="G341" s="63" t="s">
        <v>1195</v>
      </c>
      <c r="H341" s="63" t="s">
        <v>1290</v>
      </c>
      <c r="I341" s="63" t="s">
        <v>1428</v>
      </c>
      <c r="J341" s="74">
        <v>1</v>
      </c>
      <c r="K341" s="74">
        <v>2</v>
      </c>
      <c r="L341" s="74">
        <v>4</v>
      </c>
      <c r="M341" s="74">
        <v>8</v>
      </c>
      <c r="N341" s="74">
        <v>16</v>
      </c>
      <c r="O341" s="74">
        <v>32</v>
      </c>
      <c r="P341" s="140">
        <f>SUM(J341:O341)/63</f>
        <v>1</v>
      </c>
    </row>
    <row r="342" spans="1:16" ht="51">
      <c r="A342" s="131"/>
      <c r="B342" s="125"/>
      <c r="C342" s="110"/>
      <c r="D342" s="121"/>
      <c r="E342" s="10" t="s">
        <v>42</v>
      </c>
      <c r="F342" s="64"/>
      <c r="G342" s="64"/>
      <c r="H342" s="64"/>
      <c r="I342" s="64"/>
      <c r="J342" s="75"/>
      <c r="K342" s="75"/>
      <c r="L342" s="75"/>
      <c r="M342" s="75"/>
      <c r="N342" s="75"/>
      <c r="O342" s="75"/>
      <c r="P342" s="81"/>
    </row>
    <row r="343" spans="1:16" ht="25.5">
      <c r="A343" s="131"/>
      <c r="B343" s="125"/>
      <c r="C343" s="110"/>
      <c r="D343" s="121"/>
      <c r="E343" s="10" t="s">
        <v>43</v>
      </c>
      <c r="F343" s="65"/>
      <c r="G343" s="65"/>
      <c r="H343" s="65"/>
      <c r="I343" s="65"/>
      <c r="J343" s="76"/>
      <c r="K343" s="76"/>
      <c r="L343" s="76"/>
      <c r="M343" s="76"/>
      <c r="N343" s="76"/>
      <c r="O343" s="76"/>
      <c r="P343" s="82"/>
    </row>
    <row r="344" spans="1:16" ht="26.25" customHeight="1">
      <c r="A344" s="131"/>
      <c r="B344" s="125"/>
      <c r="C344" s="110"/>
      <c r="D344" s="94" t="s">
        <v>545</v>
      </c>
      <c r="E344" s="10" t="s">
        <v>44</v>
      </c>
      <c r="F344" s="63" t="s">
        <v>1095</v>
      </c>
      <c r="G344" s="63" t="s">
        <v>1191</v>
      </c>
      <c r="H344" s="63" t="s">
        <v>1291</v>
      </c>
      <c r="I344" s="63" t="s">
        <v>1429</v>
      </c>
      <c r="J344" s="74">
        <v>1</v>
      </c>
      <c r="K344" s="74">
        <v>2</v>
      </c>
      <c r="L344" s="74">
        <v>4</v>
      </c>
      <c r="M344" s="74">
        <v>8</v>
      </c>
      <c r="N344" s="74">
        <v>16</v>
      </c>
      <c r="O344" s="74">
        <v>32</v>
      </c>
      <c r="P344" s="140">
        <f>SUM(J344:O344)/63</f>
        <v>1</v>
      </c>
    </row>
    <row r="345" spans="1:16" ht="25.5">
      <c r="A345" s="131"/>
      <c r="B345" s="125"/>
      <c r="C345" s="110"/>
      <c r="D345" s="121"/>
      <c r="E345" s="10" t="s">
        <v>45</v>
      </c>
      <c r="F345" s="64"/>
      <c r="G345" s="64"/>
      <c r="H345" s="64"/>
      <c r="I345" s="64"/>
      <c r="J345" s="75"/>
      <c r="K345" s="75"/>
      <c r="L345" s="75"/>
      <c r="M345" s="75"/>
      <c r="N345" s="75"/>
      <c r="O345" s="75"/>
      <c r="P345" s="81"/>
    </row>
    <row r="346" spans="1:16" ht="189" customHeight="1">
      <c r="A346" s="131"/>
      <c r="B346" s="125"/>
      <c r="C346" s="110"/>
      <c r="D346" s="121"/>
      <c r="E346" s="10" t="s">
        <v>1005</v>
      </c>
      <c r="F346" s="65"/>
      <c r="G346" s="65"/>
      <c r="H346" s="65"/>
      <c r="I346" s="65"/>
      <c r="J346" s="76"/>
      <c r="K346" s="76"/>
      <c r="L346" s="76"/>
      <c r="M346" s="76"/>
      <c r="N346" s="76"/>
      <c r="O346" s="76"/>
      <c r="P346" s="82"/>
    </row>
    <row r="347" spans="1:16" ht="39" customHeight="1">
      <c r="A347" s="131"/>
      <c r="B347" s="125"/>
      <c r="C347" s="109" t="s">
        <v>546</v>
      </c>
      <c r="D347" s="94" t="s">
        <v>547</v>
      </c>
      <c r="E347" s="10" t="s">
        <v>46</v>
      </c>
      <c r="F347" s="63" t="s">
        <v>1096</v>
      </c>
      <c r="G347" s="63" t="s">
        <v>1190</v>
      </c>
      <c r="H347" s="63" t="s">
        <v>1292</v>
      </c>
      <c r="I347" s="63" t="s">
        <v>1430</v>
      </c>
      <c r="J347" s="74">
        <v>1</v>
      </c>
      <c r="K347" s="74">
        <v>2</v>
      </c>
      <c r="L347" s="74">
        <v>4</v>
      </c>
      <c r="M347" s="74">
        <v>8</v>
      </c>
      <c r="N347" s="74">
        <v>16</v>
      </c>
      <c r="O347" s="74">
        <v>32</v>
      </c>
      <c r="P347" s="140">
        <f>SUM(J347:O347)/63</f>
        <v>1</v>
      </c>
    </row>
    <row r="348" spans="1:16" ht="63.75">
      <c r="A348" s="131"/>
      <c r="B348" s="125"/>
      <c r="C348" s="110"/>
      <c r="D348" s="121"/>
      <c r="E348" s="10" t="s">
        <v>47</v>
      </c>
      <c r="F348" s="64"/>
      <c r="G348" s="64"/>
      <c r="H348" s="64"/>
      <c r="I348" s="64"/>
      <c r="J348" s="75"/>
      <c r="K348" s="75"/>
      <c r="L348" s="75"/>
      <c r="M348" s="75"/>
      <c r="N348" s="75"/>
      <c r="O348" s="75"/>
      <c r="P348" s="81"/>
    </row>
    <row r="349" spans="1:16" ht="25.5">
      <c r="A349" s="131"/>
      <c r="B349" s="125"/>
      <c r="C349" s="110"/>
      <c r="D349" s="121"/>
      <c r="E349" s="10" t="s">
        <v>48</v>
      </c>
      <c r="F349" s="64"/>
      <c r="G349" s="64"/>
      <c r="H349" s="64"/>
      <c r="I349" s="64"/>
      <c r="J349" s="75"/>
      <c r="K349" s="75"/>
      <c r="L349" s="75"/>
      <c r="M349" s="75"/>
      <c r="N349" s="75"/>
      <c r="O349" s="75"/>
      <c r="P349" s="81"/>
    </row>
    <row r="350" spans="1:16" ht="25.5">
      <c r="A350" s="131"/>
      <c r="B350" s="125"/>
      <c r="C350" s="110"/>
      <c r="D350" s="121"/>
      <c r="E350" s="10" t="s">
        <v>49</v>
      </c>
      <c r="F350" s="64"/>
      <c r="G350" s="64"/>
      <c r="H350" s="64"/>
      <c r="I350" s="64"/>
      <c r="J350" s="75"/>
      <c r="K350" s="75"/>
      <c r="L350" s="75"/>
      <c r="M350" s="75"/>
      <c r="N350" s="75"/>
      <c r="O350" s="75"/>
      <c r="P350" s="81"/>
    </row>
    <row r="351" spans="1:16" ht="25.5">
      <c r="A351" s="131"/>
      <c r="B351" s="125"/>
      <c r="C351" s="110"/>
      <c r="D351" s="121"/>
      <c r="E351" s="10" t="s">
        <v>50</v>
      </c>
      <c r="F351" s="64"/>
      <c r="G351" s="64"/>
      <c r="H351" s="64"/>
      <c r="I351" s="64"/>
      <c r="J351" s="75"/>
      <c r="K351" s="75"/>
      <c r="L351" s="75"/>
      <c r="M351" s="75"/>
      <c r="N351" s="75"/>
      <c r="O351" s="75"/>
      <c r="P351" s="81"/>
    </row>
    <row r="352" spans="1:16" ht="51">
      <c r="A352" s="131"/>
      <c r="B352" s="125"/>
      <c r="C352" s="110"/>
      <c r="D352" s="121"/>
      <c r="E352" s="10" t="s">
        <v>51</v>
      </c>
      <c r="F352" s="65"/>
      <c r="G352" s="65"/>
      <c r="H352" s="65"/>
      <c r="I352" s="65"/>
      <c r="J352" s="76"/>
      <c r="K352" s="76"/>
      <c r="L352" s="76"/>
      <c r="M352" s="76"/>
      <c r="N352" s="76"/>
      <c r="O352" s="76"/>
      <c r="P352" s="82"/>
    </row>
    <row r="353" spans="1:16" ht="26.25" customHeight="1">
      <c r="A353" s="131"/>
      <c r="B353" s="125"/>
      <c r="C353" s="110"/>
      <c r="D353" s="94" t="s">
        <v>548</v>
      </c>
      <c r="E353" s="10" t="s">
        <v>52</v>
      </c>
      <c r="F353" s="63" t="s">
        <v>1097</v>
      </c>
      <c r="G353" s="63" t="s">
        <v>1190</v>
      </c>
      <c r="H353" s="63" t="s">
        <v>1293</v>
      </c>
      <c r="I353" s="63" t="s">
        <v>1431</v>
      </c>
      <c r="J353" s="74">
        <v>1</v>
      </c>
      <c r="K353" s="74">
        <v>2</v>
      </c>
      <c r="L353" s="74">
        <v>4</v>
      </c>
      <c r="M353" s="74">
        <v>8</v>
      </c>
      <c r="N353" s="74">
        <v>16</v>
      </c>
      <c r="O353" s="74">
        <v>32</v>
      </c>
      <c r="P353" s="140">
        <f>SUM(J353:O353)/63</f>
        <v>1</v>
      </c>
    </row>
    <row r="354" spans="1:16" ht="38.25">
      <c r="A354" s="131"/>
      <c r="B354" s="125"/>
      <c r="C354" s="110"/>
      <c r="D354" s="121"/>
      <c r="E354" s="10" t="s">
        <v>53</v>
      </c>
      <c r="F354" s="64"/>
      <c r="G354" s="64"/>
      <c r="H354" s="64"/>
      <c r="I354" s="64"/>
      <c r="J354" s="75"/>
      <c r="K354" s="75"/>
      <c r="L354" s="75"/>
      <c r="M354" s="75"/>
      <c r="N354" s="75"/>
      <c r="O354" s="75"/>
      <c r="P354" s="81"/>
    </row>
    <row r="355" spans="1:16" ht="25.5">
      <c r="A355" s="131"/>
      <c r="B355" s="125"/>
      <c r="C355" s="110"/>
      <c r="D355" s="121"/>
      <c r="E355" s="10" t="s">
        <v>54</v>
      </c>
      <c r="F355" s="65"/>
      <c r="G355" s="65"/>
      <c r="H355" s="65"/>
      <c r="I355" s="65"/>
      <c r="J355" s="76"/>
      <c r="K355" s="76"/>
      <c r="L355" s="76"/>
      <c r="M355" s="76"/>
      <c r="N355" s="76"/>
      <c r="O355" s="76"/>
      <c r="P355" s="82"/>
    </row>
    <row r="356" spans="1:16" ht="51">
      <c r="A356" s="131"/>
      <c r="B356" s="125"/>
      <c r="C356" s="110"/>
      <c r="D356" s="94" t="s">
        <v>549</v>
      </c>
      <c r="E356" s="10" t="s">
        <v>55</v>
      </c>
      <c r="F356" s="63" t="s">
        <v>1098</v>
      </c>
      <c r="G356" s="63" t="s">
        <v>1186</v>
      </c>
      <c r="H356" s="63" t="s">
        <v>1295</v>
      </c>
      <c r="I356" s="63" t="s">
        <v>1432</v>
      </c>
      <c r="J356" s="74">
        <v>1</v>
      </c>
      <c r="K356" s="74">
        <v>2</v>
      </c>
      <c r="L356" s="74">
        <v>4</v>
      </c>
      <c r="M356" s="74">
        <v>8</v>
      </c>
      <c r="N356" s="74">
        <v>16</v>
      </c>
      <c r="O356" s="74">
        <v>32</v>
      </c>
      <c r="P356" s="140">
        <f>SUM(J356:O356)/63</f>
        <v>1</v>
      </c>
    </row>
    <row r="357" spans="1:16" ht="48.75" customHeight="1">
      <c r="A357" s="131"/>
      <c r="B357" s="125"/>
      <c r="C357" s="110"/>
      <c r="D357" s="121"/>
      <c r="E357" s="10" t="s">
        <v>56</v>
      </c>
      <c r="F357" s="65"/>
      <c r="G357" s="65"/>
      <c r="H357" s="65"/>
      <c r="I357" s="65"/>
      <c r="J357" s="76"/>
      <c r="K357" s="76"/>
      <c r="L357" s="76"/>
      <c r="M357" s="76"/>
      <c r="N357" s="76"/>
      <c r="O357" s="76"/>
      <c r="P357" s="82"/>
    </row>
    <row r="358" spans="1:16" ht="63.75">
      <c r="A358" s="131"/>
      <c r="B358" s="125"/>
      <c r="C358" s="110"/>
      <c r="D358" s="94" t="s">
        <v>550</v>
      </c>
      <c r="E358" s="10" t="s">
        <v>57</v>
      </c>
      <c r="F358" s="63" t="s">
        <v>1099</v>
      </c>
      <c r="G358" s="63" t="s">
        <v>1197</v>
      </c>
      <c r="H358" s="63" t="s">
        <v>1294</v>
      </c>
      <c r="I358" s="63" t="s">
        <v>1433</v>
      </c>
      <c r="J358" s="74">
        <v>1</v>
      </c>
      <c r="K358" s="74">
        <v>2</v>
      </c>
      <c r="L358" s="74">
        <v>4</v>
      </c>
      <c r="M358" s="74">
        <v>8</v>
      </c>
      <c r="N358" s="74">
        <v>16</v>
      </c>
      <c r="O358" s="74">
        <v>32</v>
      </c>
      <c r="P358" s="140">
        <f>SUM(J358:O358)/63</f>
        <v>1</v>
      </c>
    </row>
    <row r="359" spans="1:16" ht="25.5">
      <c r="A359" s="131"/>
      <c r="B359" s="125"/>
      <c r="C359" s="110"/>
      <c r="D359" s="121"/>
      <c r="E359" s="10" t="s">
        <v>58</v>
      </c>
      <c r="F359" s="64"/>
      <c r="G359" s="64"/>
      <c r="H359" s="64"/>
      <c r="I359" s="64"/>
      <c r="J359" s="75"/>
      <c r="K359" s="75"/>
      <c r="L359" s="75"/>
      <c r="M359" s="75"/>
      <c r="N359" s="75"/>
      <c r="O359" s="75"/>
      <c r="P359" s="81"/>
    </row>
    <row r="360" spans="1:16" ht="38.25">
      <c r="A360" s="131"/>
      <c r="B360" s="125"/>
      <c r="C360" s="110"/>
      <c r="D360" s="121"/>
      <c r="E360" s="10" t="s">
        <v>59</v>
      </c>
      <c r="F360" s="64"/>
      <c r="G360" s="64"/>
      <c r="H360" s="64"/>
      <c r="I360" s="64"/>
      <c r="J360" s="75"/>
      <c r="K360" s="75"/>
      <c r="L360" s="75"/>
      <c r="M360" s="75"/>
      <c r="N360" s="75"/>
      <c r="O360" s="75"/>
      <c r="P360" s="81"/>
    </row>
    <row r="361" spans="1:16" ht="25.5">
      <c r="A361" s="131"/>
      <c r="B361" s="125"/>
      <c r="C361" s="110"/>
      <c r="D361" s="121"/>
      <c r="E361" s="10" t="s">
        <v>60</v>
      </c>
      <c r="F361" s="64"/>
      <c r="G361" s="64"/>
      <c r="H361" s="64"/>
      <c r="I361" s="64"/>
      <c r="J361" s="75"/>
      <c r="K361" s="75"/>
      <c r="L361" s="75"/>
      <c r="M361" s="75"/>
      <c r="N361" s="75"/>
      <c r="O361" s="75"/>
      <c r="P361" s="81"/>
    </row>
    <row r="362" spans="1:16" ht="25.5">
      <c r="A362" s="131"/>
      <c r="B362" s="125"/>
      <c r="C362" s="110"/>
      <c r="D362" s="121"/>
      <c r="E362" s="10" t="s">
        <v>61</v>
      </c>
      <c r="F362" s="64"/>
      <c r="G362" s="64"/>
      <c r="H362" s="64"/>
      <c r="I362" s="64"/>
      <c r="J362" s="75"/>
      <c r="K362" s="75"/>
      <c r="L362" s="75"/>
      <c r="M362" s="75"/>
      <c r="N362" s="75"/>
      <c r="O362" s="75"/>
      <c r="P362" s="81"/>
    </row>
    <row r="363" spans="1:16" ht="26.25" thickBot="1">
      <c r="A363" s="131"/>
      <c r="B363" s="126"/>
      <c r="C363" s="124"/>
      <c r="D363" s="122"/>
      <c r="E363" s="16" t="s">
        <v>62</v>
      </c>
      <c r="F363" s="66"/>
      <c r="G363" s="66"/>
      <c r="H363" s="66"/>
      <c r="I363" s="66"/>
      <c r="J363" s="79"/>
      <c r="K363" s="79"/>
      <c r="L363" s="79"/>
      <c r="M363" s="79"/>
      <c r="N363" s="79"/>
      <c r="O363" s="79"/>
      <c r="P363" s="83"/>
    </row>
    <row r="364" spans="1:16" ht="13.5" customHeight="1" thickTop="1">
      <c r="A364" s="131"/>
      <c r="B364" s="99" t="s">
        <v>671</v>
      </c>
      <c r="C364" s="95" t="s">
        <v>551</v>
      </c>
      <c r="D364" s="103" t="s">
        <v>552</v>
      </c>
      <c r="E364" s="12" t="s">
        <v>1006</v>
      </c>
      <c r="F364" s="68" t="s">
        <v>1173</v>
      </c>
      <c r="G364" s="68" t="s">
        <v>1184</v>
      </c>
      <c r="H364" s="68" t="s">
        <v>1296</v>
      </c>
      <c r="I364" s="68" t="s">
        <v>1415</v>
      </c>
      <c r="J364" s="85">
        <v>1</v>
      </c>
      <c r="K364" s="85">
        <v>2</v>
      </c>
      <c r="L364" s="85">
        <v>4</v>
      </c>
      <c r="M364" s="85">
        <v>8</v>
      </c>
      <c r="N364" s="85">
        <v>16</v>
      </c>
      <c r="O364" s="85">
        <v>32</v>
      </c>
      <c r="P364" s="141">
        <f>SUM(J364:O364)/63</f>
        <v>1</v>
      </c>
    </row>
    <row r="365" spans="1:16" ht="25.5">
      <c r="A365" s="131"/>
      <c r="B365" s="100"/>
      <c r="C365" s="97"/>
      <c r="D365" s="118"/>
      <c r="E365" s="8" t="s">
        <v>63</v>
      </c>
      <c r="F365" s="64"/>
      <c r="G365" s="64"/>
      <c r="H365" s="64"/>
      <c r="I365" s="64"/>
      <c r="J365" s="75"/>
      <c r="K365" s="75"/>
      <c r="L365" s="75"/>
      <c r="M365" s="75"/>
      <c r="N365" s="75"/>
      <c r="O365" s="75"/>
      <c r="P365" s="81"/>
    </row>
    <row r="366" spans="1:16" ht="25.5">
      <c r="A366" s="131"/>
      <c r="B366" s="100"/>
      <c r="C366" s="97"/>
      <c r="D366" s="118"/>
      <c r="E366" s="8" t="s">
        <v>64</v>
      </c>
      <c r="F366" s="64"/>
      <c r="G366" s="64"/>
      <c r="H366" s="64"/>
      <c r="I366" s="64"/>
      <c r="J366" s="75"/>
      <c r="K366" s="75"/>
      <c r="L366" s="75"/>
      <c r="M366" s="75"/>
      <c r="N366" s="75"/>
      <c r="O366" s="75"/>
      <c r="P366" s="81"/>
    </row>
    <row r="367" spans="1:16" ht="25.5">
      <c r="A367" s="131"/>
      <c r="B367" s="100"/>
      <c r="C367" s="97"/>
      <c r="D367" s="118"/>
      <c r="E367" s="8" t="s">
        <v>65</v>
      </c>
      <c r="F367" s="64"/>
      <c r="G367" s="64"/>
      <c r="H367" s="64"/>
      <c r="I367" s="64"/>
      <c r="J367" s="75"/>
      <c r="K367" s="75"/>
      <c r="L367" s="75"/>
      <c r="M367" s="75"/>
      <c r="N367" s="75"/>
      <c r="O367" s="75"/>
      <c r="P367" s="81"/>
    </row>
    <row r="368" spans="1:16" ht="51">
      <c r="A368" s="131"/>
      <c r="B368" s="100"/>
      <c r="C368" s="97"/>
      <c r="D368" s="118"/>
      <c r="E368" s="8" t="s">
        <v>66</v>
      </c>
      <c r="F368" s="65"/>
      <c r="G368" s="65"/>
      <c r="H368" s="65"/>
      <c r="I368" s="65"/>
      <c r="J368" s="76"/>
      <c r="K368" s="76"/>
      <c r="L368" s="76"/>
      <c r="M368" s="76"/>
      <c r="N368" s="76"/>
      <c r="O368" s="76"/>
      <c r="P368" s="82"/>
    </row>
    <row r="369" spans="1:16" ht="26.25" customHeight="1">
      <c r="A369" s="131"/>
      <c r="B369" s="100"/>
      <c r="C369" s="97"/>
      <c r="D369" s="104" t="s">
        <v>553</v>
      </c>
      <c r="E369" s="8" t="s">
        <v>67</v>
      </c>
      <c r="F369" s="67" t="s">
        <v>1174</v>
      </c>
      <c r="G369" s="67" t="s">
        <v>1189</v>
      </c>
      <c r="H369" s="67" t="s">
        <v>1297</v>
      </c>
      <c r="I369" s="67" t="s">
        <v>1434</v>
      </c>
      <c r="J369" s="78">
        <v>1</v>
      </c>
      <c r="K369" s="78">
        <v>2</v>
      </c>
      <c r="L369" s="78">
        <v>4</v>
      </c>
      <c r="M369" s="78">
        <v>8</v>
      </c>
      <c r="N369" s="78">
        <v>16</v>
      </c>
      <c r="O369" s="78">
        <v>32</v>
      </c>
      <c r="P369" s="140">
        <f>SUM(J369:O369)/63</f>
        <v>1</v>
      </c>
    </row>
    <row r="370" spans="1:16" ht="25.5">
      <c r="A370" s="131"/>
      <c r="B370" s="100"/>
      <c r="C370" s="97"/>
      <c r="D370" s="118"/>
      <c r="E370" s="8" t="s">
        <v>68</v>
      </c>
      <c r="F370" s="64"/>
      <c r="G370" s="64"/>
      <c r="H370" s="64"/>
      <c r="I370" s="64"/>
      <c r="J370" s="75"/>
      <c r="K370" s="75"/>
      <c r="L370" s="75"/>
      <c r="M370" s="75"/>
      <c r="N370" s="75"/>
      <c r="O370" s="75"/>
      <c r="P370" s="81"/>
    </row>
    <row r="371" spans="1:16" ht="12.75">
      <c r="A371" s="131"/>
      <c r="B371" s="100"/>
      <c r="C371" s="97"/>
      <c r="D371" s="118"/>
      <c r="E371" s="8" t="s">
        <v>69</v>
      </c>
      <c r="F371" s="64"/>
      <c r="G371" s="64"/>
      <c r="H371" s="64"/>
      <c r="I371" s="64"/>
      <c r="J371" s="75"/>
      <c r="K371" s="75"/>
      <c r="L371" s="75"/>
      <c r="M371" s="75"/>
      <c r="N371" s="75"/>
      <c r="O371" s="75"/>
      <c r="P371" s="81"/>
    </row>
    <row r="372" spans="1:16" ht="55.5" customHeight="1">
      <c r="A372" s="131"/>
      <c r="B372" s="100"/>
      <c r="C372" s="97"/>
      <c r="D372" s="118"/>
      <c r="E372" s="8" t="s">
        <v>70</v>
      </c>
      <c r="F372" s="65"/>
      <c r="G372" s="65"/>
      <c r="H372" s="65"/>
      <c r="I372" s="65"/>
      <c r="J372" s="76"/>
      <c r="K372" s="76"/>
      <c r="L372" s="76"/>
      <c r="M372" s="76"/>
      <c r="N372" s="76"/>
      <c r="O372" s="76"/>
      <c r="P372" s="82"/>
    </row>
    <row r="373" spans="1:16" ht="52.5" customHeight="1">
      <c r="A373" s="131"/>
      <c r="B373" s="100"/>
      <c r="C373" s="97"/>
      <c r="D373" s="104" t="s">
        <v>554</v>
      </c>
      <c r="E373" s="8" t="s">
        <v>71</v>
      </c>
      <c r="F373" s="67" t="s">
        <v>1175</v>
      </c>
      <c r="G373" s="67" t="s">
        <v>1189</v>
      </c>
      <c r="H373" s="67" t="s">
        <v>1298</v>
      </c>
      <c r="I373" s="67" t="s">
        <v>1435</v>
      </c>
      <c r="J373" s="78">
        <v>1</v>
      </c>
      <c r="K373" s="78">
        <v>2</v>
      </c>
      <c r="L373" s="78">
        <v>4</v>
      </c>
      <c r="M373" s="78">
        <v>8</v>
      </c>
      <c r="N373" s="78">
        <v>16</v>
      </c>
      <c r="O373" s="78">
        <v>32</v>
      </c>
      <c r="P373" s="140">
        <f>SUM(J373:O373)/63</f>
        <v>1</v>
      </c>
    </row>
    <row r="374" spans="1:16" ht="25.5">
      <c r="A374" s="131"/>
      <c r="B374" s="100"/>
      <c r="C374" s="97"/>
      <c r="D374" s="118"/>
      <c r="E374" s="8" t="s">
        <v>72</v>
      </c>
      <c r="F374" s="64"/>
      <c r="G374" s="64"/>
      <c r="H374" s="64"/>
      <c r="I374" s="64"/>
      <c r="J374" s="75"/>
      <c r="K374" s="75"/>
      <c r="L374" s="75"/>
      <c r="M374" s="75"/>
      <c r="N374" s="75"/>
      <c r="O374" s="75"/>
      <c r="P374" s="81"/>
    </row>
    <row r="375" spans="1:16" ht="38.25">
      <c r="A375" s="131"/>
      <c r="B375" s="100"/>
      <c r="C375" s="97"/>
      <c r="D375" s="118"/>
      <c r="E375" s="8" t="s">
        <v>442</v>
      </c>
      <c r="F375" s="64"/>
      <c r="G375" s="64"/>
      <c r="H375" s="64"/>
      <c r="I375" s="64"/>
      <c r="J375" s="75"/>
      <c r="K375" s="75"/>
      <c r="L375" s="75"/>
      <c r="M375" s="75"/>
      <c r="N375" s="75"/>
      <c r="O375" s="75"/>
      <c r="P375" s="81"/>
    </row>
    <row r="376" spans="1:16" ht="31.5" customHeight="1">
      <c r="A376" s="131"/>
      <c r="B376" s="100"/>
      <c r="C376" s="97"/>
      <c r="D376" s="118"/>
      <c r="E376" s="8" t="s">
        <v>443</v>
      </c>
      <c r="F376" s="65"/>
      <c r="G376" s="65"/>
      <c r="H376" s="65"/>
      <c r="I376" s="65"/>
      <c r="J376" s="76"/>
      <c r="K376" s="76"/>
      <c r="L376" s="76"/>
      <c r="M376" s="76"/>
      <c r="N376" s="76"/>
      <c r="O376" s="76"/>
      <c r="P376" s="82"/>
    </row>
    <row r="377" spans="1:16" ht="26.25" customHeight="1">
      <c r="A377" s="131"/>
      <c r="B377" s="100"/>
      <c r="C377" s="96" t="s">
        <v>555</v>
      </c>
      <c r="D377" s="104" t="s">
        <v>556</v>
      </c>
      <c r="E377" s="8" t="s">
        <v>444</v>
      </c>
      <c r="F377" s="67" t="s">
        <v>1176</v>
      </c>
      <c r="G377" s="67" t="s">
        <v>1184</v>
      </c>
      <c r="H377" s="67" t="s">
        <v>1299</v>
      </c>
      <c r="I377" s="67" t="s">
        <v>1436</v>
      </c>
      <c r="J377" s="78">
        <v>1</v>
      </c>
      <c r="K377" s="78">
        <v>2</v>
      </c>
      <c r="L377" s="78">
        <v>4</v>
      </c>
      <c r="M377" s="78">
        <v>8</v>
      </c>
      <c r="N377" s="78">
        <v>16</v>
      </c>
      <c r="O377" s="78">
        <v>32</v>
      </c>
      <c r="P377" s="140">
        <f>SUM(J377:O377)/63</f>
        <v>1</v>
      </c>
    </row>
    <row r="378" spans="1:16" ht="25.5">
      <c r="A378" s="131"/>
      <c r="B378" s="100"/>
      <c r="C378" s="97"/>
      <c r="D378" s="118"/>
      <c r="E378" s="8" t="s">
        <v>445</v>
      </c>
      <c r="F378" s="64"/>
      <c r="G378" s="64"/>
      <c r="H378" s="64"/>
      <c r="I378" s="64"/>
      <c r="J378" s="75"/>
      <c r="K378" s="75"/>
      <c r="L378" s="75"/>
      <c r="M378" s="75"/>
      <c r="N378" s="75"/>
      <c r="O378" s="75"/>
      <c r="P378" s="81"/>
    </row>
    <row r="379" spans="1:16" ht="25.5">
      <c r="A379" s="131"/>
      <c r="B379" s="100"/>
      <c r="C379" s="97"/>
      <c r="D379" s="118"/>
      <c r="E379" s="8" t="s">
        <v>446</v>
      </c>
      <c r="F379" s="64"/>
      <c r="G379" s="64"/>
      <c r="H379" s="64"/>
      <c r="I379" s="64"/>
      <c r="J379" s="75"/>
      <c r="K379" s="75"/>
      <c r="L379" s="75"/>
      <c r="M379" s="75"/>
      <c r="N379" s="75"/>
      <c r="O379" s="75"/>
      <c r="P379" s="81"/>
    </row>
    <row r="380" spans="1:16" ht="25.5">
      <c r="A380" s="131"/>
      <c r="B380" s="100"/>
      <c r="C380" s="97"/>
      <c r="D380" s="118"/>
      <c r="E380" s="8" t="s">
        <v>447</v>
      </c>
      <c r="F380" s="64"/>
      <c r="G380" s="64"/>
      <c r="H380" s="64"/>
      <c r="I380" s="64"/>
      <c r="J380" s="75"/>
      <c r="K380" s="75"/>
      <c r="L380" s="75"/>
      <c r="M380" s="75"/>
      <c r="N380" s="75"/>
      <c r="O380" s="75"/>
      <c r="P380" s="81"/>
    </row>
    <row r="381" spans="1:16" ht="38.25">
      <c r="A381" s="131"/>
      <c r="B381" s="100"/>
      <c r="C381" s="97"/>
      <c r="D381" s="118"/>
      <c r="E381" s="8" t="s">
        <v>448</v>
      </c>
      <c r="F381" s="64"/>
      <c r="G381" s="64"/>
      <c r="H381" s="64"/>
      <c r="I381" s="64"/>
      <c r="J381" s="75"/>
      <c r="K381" s="75"/>
      <c r="L381" s="75"/>
      <c r="M381" s="75"/>
      <c r="N381" s="75"/>
      <c r="O381" s="75"/>
      <c r="P381" s="81"/>
    </row>
    <row r="382" spans="1:16" ht="51">
      <c r="A382" s="131"/>
      <c r="B382" s="100"/>
      <c r="C382" s="97"/>
      <c r="D382" s="118"/>
      <c r="E382" s="8" t="s">
        <v>449</v>
      </c>
      <c r="F382" s="64"/>
      <c r="G382" s="64"/>
      <c r="H382" s="64"/>
      <c r="I382" s="64"/>
      <c r="J382" s="75"/>
      <c r="K382" s="75"/>
      <c r="L382" s="75"/>
      <c r="M382" s="75"/>
      <c r="N382" s="75"/>
      <c r="O382" s="75"/>
      <c r="P382" s="81"/>
    </row>
    <row r="383" spans="1:16" ht="38.25">
      <c r="A383" s="131"/>
      <c r="B383" s="100"/>
      <c r="C383" s="97"/>
      <c r="D383" s="118"/>
      <c r="E383" s="8" t="s">
        <v>1007</v>
      </c>
      <c r="F383" s="64"/>
      <c r="G383" s="64"/>
      <c r="H383" s="64"/>
      <c r="I383" s="64"/>
      <c r="J383" s="75"/>
      <c r="K383" s="75"/>
      <c r="L383" s="75"/>
      <c r="M383" s="75"/>
      <c r="N383" s="75"/>
      <c r="O383" s="75"/>
      <c r="P383" s="81"/>
    </row>
    <row r="384" spans="1:16" ht="51">
      <c r="A384" s="131"/>
      <c r="B384" s="100"/>
      <c r="C384" s="97"/>
      <c r="D384" s="118"/>
      <c r="E384" s="8" t="s">
        <v>450</v>
      </c>
      <c r="F384" s="64"/>
      <c r="G384" s="64"/>
      <c r="H384" s="64"/>
      <c r="I384" s="64"/>
      <c r="J384" s="75"/>
      <c r="K384" s="75"/>
      <c r="L384" s="75"/>
      <c r="M384" s="75"/>
      <c r="N384" s="75"/>
      <c r="O384" s="75"/>
      <c r="P384" s="81"/>
    </row>
    <row r="385" spans="1:16" ht="25.5">
      <c r="A385" s="131"/>
      <c r="B385" s="100"/>
      <c r="C385" s="97"/>
      <c r="D385" s="118"/>
      <c r="E385" s="8" t="s">
        <v>451</v>
      </c>
      <c r="F385" s="64"/>
      <c r="G385" s="64"/>
      <c r="H385" s="64"/>
      <c r="I385" s="64"/>
      <c r="J385" s="75"/>
      <c r="K385" s="75"/>
      <c r="L385" s="75"/>
      <c r="M385" s="75"/>
      <c r="N385" s="75"/>
      <c r="O385" s="75"/>
      <c r="P385" s="81"/>
    </row>
    <row r="386" spans="1:16" ht="38.25">
      <c r="A386" s="131"/>
      <c r="B386" s="100"/>
      <c r="C386" s="97"/>
      <c r="D386" s="118"/>
      <c r="E386" s="8" t="s">
        <v>452</v>
      </c>
      <c r="F386" s="65"/>
      <c r="G386" s="65"/>
      <c r="H386" s="65"/>
      <c r="I386" s="65"/>
      <c r="J386" s="76"/>
      <c r="K386" s="76"/>
      <c r="L386" s="76"/>
      <c r="M386" s="76"/>
      <c r="N386" s="76"/>
      <c r="O386" s="76"/>
      <c r="P386" s="82"/>
    </row>
    <row r="387" spans="1:16" ht="26.25" customHeight="1">
      <c r="A387" s="131"/>
      <c r="B387" s="100"/>
      <c r="C387" s="97"/>
      <c r="D387" s="104" t="s">
        <v>557</v>
      </c>
      <c r="E387" s="8" t="s">
        <v>453</v>
      </c>
      <c r="F387" s="67" t="s">
        <v>1177</v>
      </c>
      <c r="G387" s="67" t="s">
        <v>1186</v>
      </c>
      <c r="H387" s="67" t="s">
        <v>1300</v>
      </c>
      <c r="I387" s="67" t="s">
        <v>1437</v>
      </c>
      <c r="J387" s="78">
        <v>1</v>
      </c>
      <c r="K387" s="78">
        <v>2</v>
      </c>
      <c r="L387" s="78">
        <v>4</v>
      </c>
      <c r="M387" s="78">
        <v>8</v>
      </c>
      <c r="N387" s="78">
        <v>16</v>
      </c>
      <c r="O387" s="78">
        <v>32</v>
      </c>
      <c r="P387" s="140">
        <f>SUM(J387:O387)/63</f>
        <v>1</v>
      </c>
    </row>
    <row r="388" spans="1:16" ht="25.5">
      <c r="A388" s="131"/>
      <c r="B388" s="100"/>
      <c r="C388" s="97"/>
      <c r="D388" s="118"/>
      <c r="E388" s="8" t="s">
        <v>740</v>
      </c>
      <c r="F388" s="64"/>
      <c r="G388" s="64"/>
      <c r="H388" s="64"/>
      <c r="I388" s="64"/>
      <c r="J388" s="75"/>
      <c r="K388" s="75"/>
      <c r="L388" s="75"/>
      <c r="M388" s="75"/>
      <c r="N388" s="75"/>
      <c r="O388" s="75"/>
      <c r="P388" s="81"/>
    </row>
    <row r="389" spans="1:16" ht="25.5">
      <c r="A389" s="131"/>
      <c r="B389" s="100"/>
      <c r="C389" s="97"/>
      <c r="D389" s="118"/>
      <c r="E389" s="8" t="s">
        <v>741</v>
      </c>
      <c r="F389" s="64"/>
      <c r="G389" s="64"/>
      <c r="H389" s="64"/>
      <c r="I389" s="64"/>
      <c r="J389" s="75"/>
      <c r="K389" s="75"/>
      <c r="L389" s="75"/>
      <c r="M389" s="75"/>
      <c r="N389" s="75"/>
      <c r="O389" s="75"/>
      <c r="P389" s="81"/>
    </row>
    <row r="390" spans="1:16" ht="12.75">
      <c r="A390" s="131"/>
      <c r="B390" s="100"/>
      <c r="C390" s="97"/>
      <c r="D390" s="118"/>
      <c r="E390" s="8" t="s">
        <v>742</v>
      </c>
      <c r="F390" s="64"/>
      <c r="G390" s="64"/>
      <c r="H390" s="64"/>
      <c r="I390" s="64"/>
      <c r="J390" s="75"/>
      <c r="K390" s="75"/>
      <c r="L390" s="75"/>
      <c r="M390" s="75"/>
      <c r="N390" s="75"/>
      <c r="O390" s="75"/>
      <c r="P390" s="81"/>
    </row>
    <row r="391" spans="1:16" ht="25.5">
      <c r="A391" s="131"/>
      <c r="B391" s="100"/>
      <c r="C391" s="97"/>
      <c r="D391" s="118"/>
      <c r="E391" s="8" t="s">
        <v>743</v>
      </c>
      <c r="F391" s="64"/>
      <c r="G391" s="64"/>
      <c r="H391" s="64"/>
      <c r="I391" s="64"/>
      <c r="J391" s="75"/>
      <c r="K391" s="75"/>
      <c r="L391" s="75"/>
      <c r="M391" s="75"/>
      <c r="N391" s="75"/>
      <c r="O391" s="75"/>
      <c r="P391" s="81"/>
    </row>
    <row r="392" spans="1:16" ht="25.5">
      <c r="A392" s="131"/>
      <c r="B392" s="100"/>
      <c r="C392" s="97"/>
      <c r="D392" s="118"/>
      <c r="E392" s="8" t="s">
        <v>744</v>
      </c>
      <c r="F392" s="64"/>
      <c r="G392" s="64"/>
      <c r="H392" s="64"/>
      <c r="I392" s="64"/>
      <c r="J392" s="75"/>
      <c r="K392" s="75"/>
      <c r="L392" s="75"/>
      <c r="M392" s="75"/>
      <c r="N392" s="75"/>
      <c r="O392" s="75"/>
      <c r="P392" s="81"/>
    </row>
    <row r="393" spans="1:16" ht="25.5">
      <c r="A393" s="131"/>
      <c r="B393" s="100"/>
      <c r="C393" s="97"/>
      <c r="D393" s="118"/>
      <c r="E393" s="8" t="s">
        <v>745</v>
      </c>
      <c r="F393" s="65"/>
      <c r="G393" s="65"/>
      <c r="H393" s="65"/>
      <c r="I393" s="65"/>
      <c r="J393" s="76"/>
      <c r="K393" s="76"/>
      <c r="L393" s="76"/>
      <c r="M393" s="76"/>
      <c r="N393" s="76"/>
      <c r="O393" s="76"/>
      <c r="P393" s="82"/>
    </row>
    <row r="394" spans="1:16" ht="26.25" customHeight="1">
      <c r="A394" s="131"/>
      <c r="B394" s="100"/>
      <c r="C394" s="97"/>
      <c r="D394" s="104" t="s">
        <v>558</v>
      </c>
      <c r="E394" s="8" t="s">
        <v>746</v>
      </c>
      <c r="F394" s="67" t="s">
        <v>1178</v>
      </c>
      <c r="G394" s="67" t="s">
        <v>1187</v>
      </c>
      <c r="H394" s="67" t="s">
        <v>1301</v>
      </c>
      <c r="I394" s="67" t="s">
        <v>1405</v>
      </c>
      <c r="J394" s="78">
        <v>1</v>
      </c>
      <c r="K394" s="78">
        <v>2</v>
      </c>
      <c r="L394" s="78">
        <v>4</v>
      </c>
      <c r="M394" s="78">
        <v>8</v>
      </c>
      <c r="N394" s="78">
        <v>16</v>
      </c>
      <c r="O394" s="78">
        <v>32</v>
      </c>
      <c r="P394" s="140">
        <f>SUM(J394:O394)/63</f>
        <v>1</v>
      </c>
    </row>
    <row r="395" spans="1:16" ht="25.5">
      <c r="A395" s="131"/>
      <c r="B395" s="100"/>
      <c r="C395" s="97"/>
      <c r="D395" s="118"/>
      <c r="E395" s="8" t="s">
        <v>747</v>
      </c>
      <c r="F395" s="64"/>
      <c r="G395" s="64"/>
      <c r="H395" s="64"/>
      <c r="I395" s="64"/>
      <c r="J395" s="75"/>
      <c r="K395" s="75"/>
      <c r="L395" s="75"/>
      <c r="M395" s="75"/>
      <c r="N395" s="75"/>
      <c r="O395" s="75"/>
      <c r="P395" s="81"/>
    </row>
    <row r="396" spans="1:16" ht="25.5">
      <c r="A396" s="131"/>
      <c r="B396" s="100"/>
      <c r="C396" s="97"/>
      <c r="D396" s="118"/>
      <c r="E396" s="8" t="s">
        <v>748</v>
      </c>
      <c r="F396" s="64"/>
      <c r="G396" s="64"/>
      <c r="H396" s="64"/>
      <c r="I396" s="64"/>
      <c r="J396" s="75"/>
      <c r="K396" s="75"/>
      <c r="L396" s="75"/>
      <c r="M396" s="75"/>
      <c r="N396" s="75"/>
      <c r="O396" s="75"/>
      <c r="P396" s="81"/>
    </row>
    <row r="397" spans="1:16" ht="12.75">
      <c r="A397" s="131"/>
      <c r="B397" s="100"/>
      <c r="C397" s="97"/>
      <c r="D397" s="118"/>
      <c r="E397" s="8" t="s">
        <v>749</v>
      </c>
      <c r="F397" s="65"/>
      <c r="G397" s="65"/>
      <c r="H397" s="65"/>
      <c r="I397" s="65"/>
      <c r="J397" s="76"/>
      <c r="K397" s="76"/>
      <c r="L397" s="76"/>
      <c r="M397" s="76"/>
      <c r="N397" s="76"/>
      <c r="O397" s="76"/>
      <c r="P397" s="82"/>
    </row>
    <row r="398" spans="1:16" ht="26.25" customHeight="1">
      <c r="A398" s="131"/>
      <c r="B398" s="100"/>
      <c r="C398" s="96" t="s">
        <v>559</v>
      </c>
      <c r="D398" s="104" t="s">
        <v>560</v>
      </c>
      <c r="E398" s="8" t="s">
        <v>750</v>
      </c>
      <c r="F398" s="67" t="s">
        <v>1179</v>
      </c>
      <c r="G398" s="67" t="s">
        <v>1198</v>
      </c>
      <c r="H398" s="67" t="s">
        <v>1302</v>
      </c>
      <c r="I398" s="67" t="s">
        <v>1437</v>
      </c>
      <c r="J398" s="78">
        <v>1</v>
      </c>
      <c r="K398" s="78">
        <v>2</v>
      </c>
      <c r="L398" s="78">
        <v>4</v>
      </c>
      <c r="M398" s="78">
        <v>8</v>
      </c>
      <c r="N398" s="78">
        <v>16</v>
      </c>
      <c r="O398" s="78">
        <v>32</v>
      </c>
      <c r="P398" s="140">
        <f>SUM(J398:O398)/63</f>
        <v>1</v>
      </c>
    </row>
    <row r="399" spans="1:16" ht="25.5">
      <c r="A399" s="131"/>
      <c r="B399" s="100"/>
      <c r="C399" s="97"/>
      <c r="D399" s="118"/>
      <c r="E399" s="8" t="s">
        <v>751</v>
      </c>
      <c r="F399" s="64"/>
      <c r="G399" s="64"/>
      <c r="H399" s="64"/>
      <c r="I399" s="64"/>
      <c r="J399" s="75"/>
      <c r="K399" s="75"/>
      <c r="L399" s="75"/>
      <c r="M399" s="75"/>
      <c r="N399" s="75"/>
      <c r="O399" s="75"/>
      <c r="P399" s="81"/>
    </row>
    <row r="400" spans="1:16" ht="25.5">
      <c r="A400" s="131"/>
      <c r="B400" s="100"/>
      <c r="C400" s="97"/>
      <c r="D400" s="118"/>
      <c r="E400" s="8" t="s">
        <v>752</v>
      </c>
      <c r="F400" s="64"/>
      <c r="G400" s="64"/>
      <c r="H400" s="64"/>
      <c r="I400" s="64"/>
      <c r="J400" s="75"/>
      <c r="K400" s="75"/>
      <c r="L400" s="75"/>
      <c r="M400" s="75"/>
      <c r="N400" s="75"/>
      <c r="O400" s="75"/>
      <c r="P400" s="81"/>
    </row>
    <row r="401" spans="1:16" ht="51">
      <c r="A401" s="131"/>
      <c r="B401" s="100"/>
      <c r="C401" s="97"/>
      <c r="D401" s="118"/>
      <c r="E401" s="8" t="s">
        <v>753</v>
      </c>
      <c r="F401" s="65"/>
      <c r="G401" s="65"/>
      <c r="H401" s="65"/>
      <c r="I401" s="65"/>
      <c r="J401" s="76"/>
      <c r="K401" s="76"/>
      <c r="L401" s="76"/>
      <c r="M401" s="76"/>
      <c r="N401" s="76"/>
      <c r="O401" s="76"/>
      <c r="P401" s="82"/>
    </row>
    <row r="402" spans="1:16" ht="27" customHeight="1">
      <c r="A402" s="131"/>
      <c r="B402" s="100"/>
      <c r="C402" s="97"/>
      <c r="D402" s="104" t="s">
        <v>561</v>
      </c>
      <c r="E402" s="8" t="s">
        <v>754</v>
      </c>
      <c r="F402" s="67" t="s">
        <v>1180</v>
      </c>
      <c r="G402" s="67" t="s">
        <v>1192</v>
      </c>
      <c r="H402" s="67" t="s">
        <v>1303</v>
      </c>
      <c r="I402" s="67" t="s">
        <v>1405</v>
      </c>
      <c r="J402" s="78">
        <v>1</v>
      </c>
      <c r="K402" s="78">
        <v>2</v>
      </c>
      <c r="L402" s="78">
        <v>4</v>
      </c>
      <c r="M402" s="78">
        <v>8</v>
      </c>
      <c r="N402" s="78">
        <v>16</v>
      </c>
      <c r="O402" s="78">
        <v>32</v>
      </c>
      <c r="P402" s="140">
        <f>SUM(J402:O402)/63</f>
        <v>1</v>
      </c>
    </row>
    <row r="403" spans="1:16" ht="63.75">
      <c r="A403" s="131"/>
      <c r="B403" s="100"/>
      <c r="C403" s="97"/>
      <c r="D403" s="118"/>
      <c r="E403" s="8" t="s">
        <v>755</v>
      </c>
      <c r="F403" s="64"/>
      <c r="G403" s="64"/>
      <c r="H403" s="64"/>
      <c r="I403" s="64"/>
      <c r="J403" s="75"/>
      <c r="K403" s="75"/>
      <c r="L403" s="75"/>
      <c r="M403" s="75"/>
      <c r="N403" s="75"/>
      <c r="O403" s="75"/>
      <c r="P403" s="81"/>
    </row>
    <row r="404" spans="1:16" ht="12.75">
      <c r="A404" s="131"/>
      <c r="B404" s="100"/>
      <c r="C404" s="97"/>
      <c r="D404" s="118"/>
      <c r="E404" s="8" t="s">
        <v>756</v>
      </c>
      <c r="F404" s="64"/>
      <c r="G404" s="64"/>
      <c r="H404" s="64"/>
      <c r="I404" s="64"/>
      <c r="J404" s="75"/>
      <c r="K404" s="75"/>
      <c r="L404" s="75"/>
      <c r="M404" s="75"/>
      <c r="N404" s="75"/>
      <c r="O404" s="75"/>
      <c r="P404" s="81"/>
    </row>
    <row r="405" spans="1:16" ht="25.5">
      <c r="A405" s="131"/>
      <c r="B405" s="127"/>
      <c r="C405" s="129"/>
      <c r="D405" s="123"/>
      <c r="E405" s="53" t="s">
        <v>757</v>
      </c>
      <c r="F405" s="64"/>
      <c r="G405" s="64"/>
      <c r="H405" s="64"/>
      <c r="I405" s="64"/>
      <c r="J405" s="75"/>
      <c r="K405" s="75"/>
      <c r="L405" s="75"/>
      <c r="M405" s="75"/>
      <c r="N405" s="75"/>
      <c r="O405" s="75"/>
      <c r="P405" s="81"/>
    </row>
    <row r="406" spans="1:16" ht="38.25">
      <c r="A406" s="131"/>
      <c r="B406" s="127"/>
      <c r="C406" s="129"/>
      <c r="D406" s="123"/>
      <c r="E406" s="53" t="s">
        <v>435</v>
      </c>
      <c r="F406" s="64"/>
      <c r="G406" s="64"/>
      <c r="H406" s="64"/>
      <c r="I406" s="64"/>
      <c r="J406" s="75"/>
      <c r="K406" s="75"/>
      <c r="L406" s="75"/>
      <c r="M406" s="75"/>
      <c r="N406" s="75"/>
      <c r="O406" s="75"/>
      <c r="P406" s="81"/>
    </row>
    <row r="407" spans="1:16" ht="64.5" thickBot="1">
      <c r="A407" s="131"/>
      <c r="B407" s="128"/>
      <c r="C407" s="98"/>
      <c r="D407" s="120"/>
      <c r="E407" s="13" t="s">
        <v>436</v>
      </c>
      <c r="F407" s="66"/>
      <c r="G407" s="66"/>
      <c r="H407" s="66"/>
      <c r="I407" s="66"/>
      <c r="J407" s="79"/>
      <c r="K407" s="79"/>
      <c r="L407" s="79"/>
      <c r="M407" s="79"/>
      <c r="N407" s="79"/>
      <c r="O407" s="79"/>
      <c r="P407" s="83"/>
    </row>
    <row r="408" spans="1:16" ht="39.75" customHeight="1" thickTop="1">
      <c r="A408" s="131"/>
      <c r="B408" s="112" t="s">
        <v>672</v>
      </c>
      <c r="C408" s="116" t="s">
        <v>562</v>
      </c>
      <c r="D408" s="92" t="s">
        <v>563</v>
      </c>
      <c r="E408" s="15" t="s">
        <v>758</v>
      </c>
      <c r="F408" s="69" t="s">
        <v>1168</v>
      </c>
      <c r="G408" s="69" t="s">
        <v>1184</v>
      </c>
      <c r="H408" s="69" t="s">
        <v>1304</v>
      </c>
      <c r="I408" s="69" t="s">
        <v>1415</v>
      </c>
      <c r="J408" s="77">
        <v>1</v>
      </c>
      <c r="K408" s="77">
        <v>2</v>
      </c>
      <c r="L408" s="77">
        <v>4</v>
      </c>
      <c r="M408" s="77">
        <v>8</v>
      </c>
      <c r="N408" s="77">
        <v>16</v>
      </c>
      <c r="O408" s="77">
        <v>32</v>
      </c>
      <c r="P408" s="141">
        <f>SUM(J408:O408)/63</f>
        <v>1</v>
      </c>
    </row>
    <row r="409" spans="1:16" ht="38.25">
      <c r="A409" s="131"/>
      <c r="B409" s="125"/>
      <c r="C409" s="110"/>
      <c r="D409" s="121"/>
      <c r="E409" s="10" t="s">
        <v>759</v>
      </c>
      <c r="F409" s="64"/>
      <c r="G409" s="64"/>
      <c r="H409" s="64"/>
      <c r="I409" s="64"/>
      <c r="J409" s="75"/>
      <c r="K409" s="75"/>
      <c r="L409" s="75"/>
      <c r="M409" s="75"/>
      <c r="N409" s="75"/>
      <c r="O409" s="75"/>
      <c r="P409" s="81"/>
    </row>
    <row r="410" spans="1:16" ht="25.5">
      <c r="A410" s="131"/>
      <c r="B410" s="125"/>
      <c r="C410" s="110"/>
      <c r="D410" s="121"/>
      <c r="E410" s="10" t="s">
        <v>760</v>
      </c>
      <c r="F410" s="64"/>
      <c r="G410" s="64"/>
      <c r="H410" s="64"/>
      <c r="I410" s="64"/>
      <c r="J410" s="75"/>
      <c r="K410" s="75"/>
      <c r="L410" s="75"/>
      <c r="M410" s="75"/>
      <c r="N410" s="75"/>
      <c r="O410" s="75"/>
      <c r="P410" s="81"/>
    </row>
    <row r="411" spans="1:16" ht="25.5">
      <c r="A411" s="131"/>
      <c r="B411" s="125"/>
      <c r="C411" s="110"/>
      <c r="D411" s="121"/>
      <c r="E411" s="10" t="s">
        <v>761</v>
      </c>
      <c r="F411" s="64"/>
      <c r="G411" s="64"/>
      <c r="H411" s="64"/>
      <c r="I411" s="64"/>
      <c r="J411" s="75"/>
      <c r="K411" s="75"/>
      <c r="L411" s="75"/>
      <c r="M411" s="75"/>
      <c r="N411" s="75"/>
      <c r="O411" s="75"/>
      <c r="P411" s="81"/>
    </row>
    <row r="412" spans="1:16" ht="39" customHeight="1">
      <c r="A412" s="131"/>
      <c r="B412" s="125"/>
      <c r="C412" s="110"/>
      <c r="D412" s="121"/>
      <c r="E412" s="10" t="s">
        <v>762</v>
      </c>
      <c r="F412" s="65"/>
      <c r="G412" s="65"/>
      <c r="H412" s="65"/>
      <c r="I412" s="65"/>
      <c r="J412" s="76"/>
      <c r="K412" s="76"/>
      <c r="L412" s="76"/>
      <c r="M412" s="76"/>
      <c r="N412" s="76"/>
      <c r="O412" s="76"/>
      <c r="P412" s="82"/>
    </row>
    <row r="413" spans="1:16" ht="26.25" customHeight="1">
      <c r="A413" s="131"/>
      <c r="B413" s="125"/>
      <c r="C413" s="110"/>
      <c r="D413" s="94" t="s">
        <v>564</v>
      </c>
      <c r="E413" s="10" t="s">
        <v>763</v>
      </c>
      <c r="F413" s="63" t="s">
        <v>1169</v>
      </c>
      <c r="G413" s="63" t="s">
        <v>1189</v>
      </c>
      <c r="H413" s="63" t="s">
        <v>1305</v>
      </c>
      <c r="I413" s="63" t="s">
        <v>1434</v>
      </c>
      <c r="J413" s="74">
        <v>1</v>
      </c>
      <c r="K413" s="74">
        <v>2</v>
      </c>
      <c r="L413" s="74">
        <v>4</v>
      </c>
      <c r="M413" s="74">
        <v>8</v>
      </c>
      <c r="N413" s="74">
        <v>16</v>
      </c>
      <c r="O413" s="74">
        <v>32</v>
      </c>
      <c r="P413" s="140">
        <f>SUM(J413:O413)/63</f>
        <v>1</v>
      </c>
    </row>
    <row r="414" spans="1:16" ht="12.75">
      <c r="A414" s="131"/>
      <c r="B414" s="125"/>
      <c r="C414" s="110"/>
      <c r="D414" s="121"/>
      <c r="E414" s="10" t="s">
        <v>764</v>
      </c>
      <c r="F414" s="64"/>
      <c r="G414" s="64"/>
      <c r="H414" s="64"/>
      <c r="I414" s="64"/>
      <c r="J414" s="75"/>
      <c r="K414" s="75"/>
      <c r="L414" s="75"/>
      <c r="M414" s="75"/>
      <c r="N414" s="75"/>
      <c r="O414" s="75"/>
      <c r="P414" s="81"/>
    </row>
    <row r="415" spans="1:16" ht="12.75">
      <c r="A415" s="131"/>
      <c r="B415" s="125"/>
      <c r="C415" s="110"/>
      <c r="D415" s="121"/>
      <c r="E415" s="10" t="s">
        <v>765</v>
      </c>
      <c r="F415" s="64"/>
      <c r="G415" s="64"/>
      <c r="H415" s="64"/>
      <c r="I415" s="64"/>
      <c r="J415" s="75"/>
      <c r="K415" s="75"/>
      <c r="L415" s="75"/>
      <c r="M415" s="75"/>
      <c r="N415" s="75"/>
      <c r="O415" s="75"/>
      <c r="P415" s="81"/>
    </row>
    <row r="416" spans="1:16" ht="25.5">
      <c r="A416" s="131"/>
      <c r="B416" s="125"/>
      <c r="C416" s="110"/>
      <c r="D416" s="121"/>
      <c r="E416" s="10" t="s">
        <v>766</v>
      </c>
      <c r="F416" s="64"/>
      <c r="G416" s="64"/>
      <c r="H416" s="64"/>
      <c r="I416" s="64"/>
      <c r="J416" s="75"/>
      <c r="K416" s="75"/>
      <c r="L416" s="75"/>
      <c r="M416" s="75"/>
      <c r="N416" s="75"/>
      <c r="O416" s="75"/>
      <c r="P416" s="81"/>
    </row>
    <row r="417" spans="1:16" ht="43.5" customHeight="1">
      <c r="A417" s="131"/>
      <c r="B417" s="125"/>
      <c r="C417" s="110"/>
      <c r="D417" s="121"/>
      <c r="E417" s="10" t="s">
        <v>767</v>
      </c>
      <c r="F417" s="65"/>
      <c r="G417" s="65"/>
      <c r="H417" s="65"/>
      <c r="I417" s="65"/>
      <c r="J417" s="76"/>
      <c r="K417" s="76"/>
      <c r="L417" s="76"/>
      <c r="M417" s="76"/>
      <c r="N417" s="76"/>
      <c r="O417" s="76"/>
      <c r="P417" s="82"/>
    </row>
    <row r="418" spans="1:16" ht="52.5" customHeight="1">
      <c r="A418" s="131"/>
      <c r="B418" s="125"/>
      <c r="C418" s="110"/>
      <c r="D418" s="94" t="s">
        <v>565</v>
      </c>
      <c r="E418" s="10" t="s">
        <v>768</v>
      </c>
      <c r="F418" s="63" t="s">
        <v>1170</v>
      </c>
      <c r="G418" s="63" t="s">
        <v>1189</v>
      </c>
      <c r="H418" s="63" t="s">
        <v>1306</v>
      </c>
      <c r="I418" s="63" t="s">
        <v>1438</v>
      </c>
      <c r="J418" s="74">
        <v>1</v>
      </c>
      <c r="K418" s="74">
        <v>2</v>
      </c>
      <c r="L418" s="74">
        <v>4</v>
      </c>
      <c r="M418" s="74">
        <v>8</v>
      </c>
      <c r="N418" s="74">
        <v>16</v>
      </c>
      <c r="O418" s="74">
        <v>32</v>
      </c>
      <c r="P418" s="140">
        <f>SUM(J418:O418)/63</f>
        <v>1</v>
      </c>
    </row>
    <row r="419" spans="1:16" ht="51">
      <c r="A419" s="131"/>
      <c r="B419" s="125"/>
      <c r="C419" s="110"/>
      <c r="D419" s="121"/>
      <c r="E419" s="10" t="s">
        <v>769</v>
      </c>
      <c r="F419" s="64"/>
      <c r="G419" s="64"/>
      <c r="H419" s="64"/>
      <c r="I419" s="64"/>
      <c r="J419" s="75"/>
      <c r="K419" s="75"/>
      <c r="L419" s="75"/>
      <c r="M419" s="75"/>
      <c r="N419" s="75"/>
      <c r="O419" s="75"/>
      <c r="P419" s="81"/>
    </row>
    <row r="420" spans="1:16" ht="38.25">
      <c r="A420" s="131"/>
      <c r="B420" s="125"/>
      <c r="C420" s="110"/>
      <c r="D420" s="121"/>
      <c r="E420" s="10" t="s">
        <v>770</v>
      </c>
      <c r="F420" s="65"/>
      <c r="G420" s="65"/>
      <c r="H420" s="65"/>
      <c r="I420" s="65"/>
      <c r="J420" s="76"/>
      <c r="K420" s="76"/>
      <c r="L420" s="76"/>
      <c r="M420" s="76"/>
      <c r="N420" s="76"/>
      <c r="O420" s="76"/>
      <c r="P420" s="82"/>
    </row>
    <row r="421" spans="1:16" ht="108.75" customHeight="1">
      <c r="A421" s="131"/>
      <c r="B421" s="125"/>
      <c r="C421" s="109" t="s">
        <v>566</v>
      </c>
      <c r="D421" s="38" t="s">
        <v>567</v>
      </c>
      <c r="E421" s="10" t="s">
        <v>1001</v>
      </c>
      <c r="F421" s="59" t="s">
        <v>1171</v>
      </c>
      <c r="G421" s="59" t="s">
        <v>1198</v>
      </c>
      <c r="H421" s="59" t="s">
        <v>1307</v>
      </c>
      <c r="I421" s="59" t="s">
        <v>1439</v>
      </c>
      <c r="J421" s="56">
        <v>1</v>
      </c>
      <c r="K421" s="56">
        <v>2</v>
      </c>
      <c r="L421" s="56">
        <v>4</v>
      </c>
      <c r="M421" s="56">
        <v>8</v>
      </c>
      <c r="N421" s="56">
        <v>16</v>
      </c>
      <c r="O421" s="56">
        <v>32</v>
      </c>
      <c r="P421" s="58">
        <f>SUM(J421:O421)/63</f>
        <v>1</v>
      </c>
    </row>
    <row r="422" spans="1:16" ht="30" customHeight="1">
      <c r="A422" s="131"/>
      <c r="B422" s="125"/>
      <c r="C422" s="110"/>
      <c r="D422" s="94" t="s">
        <v>568</v>
      </c>
      <c r="E422" s="10" t="s">
        <v>754</v>
      </c>
      <c r="F422" s="63" t="s">
        <v>1172</v>
      </c>
      <c r="G422" s="63" t="s">
        <v>1192</v>
      </c>
      <c r="H422" s="63" t="s">
        <v>1308</v>
      </c>
      <c r="I422" s="63" t="s">
        <v>1409</v>
      </c>
      <c r="J422" s="74">
        <v>1</v>
      </c>
      <c r="K422" s="74">
        <v>2</v>
      </c>
      <c r="L422" s="74">
        <v>4</v>
      </c>
      <c r="M422" s="74">
        <v>8</v>
      </c>
      <c r="N422" s="74">
        <v>16</v>
      </c>
      <c r="O422" s="74">
        <v>32</v>
      </c>
      <c r="P422" s="140">
        <f>SUM(J422:O422)/63</f>
        <v>1</v>
      </c>
    </row>
    <row r="423" spans="1:16" ht="76.5">
      <c r="A423" s="131"/>
      <c r="B423" s="125"/>
      <c r="C423" s="110"/>
      <c r="D423" s="121"/>
      <c r="E423" s="10" t="s">
        <v>771</v>
      </c>
      <c r="F423" s="64"/>
      <c r="G423" s="64"/>
      <c r="H423" s="64"/>
      <c r="I423" s="64"/>
      <c r="J423" s="75"/>
      <c r="K423" s="75"/>
      <c r="L423" s="75"/>
      <c r="M423" s="75"/>
      <c r="N423" s="75"/>
      <c r="O423" s="75"/>
      <c r="P423" s="81"/>
    </row>
    <row r="424" spans="1:16" ht="12.75">
      <c r="A424" s="131"/>
      <c r="B424" s="125"/>
      <c r="C424" s="110"/>
      <c r="D424" s="121"/>
      <c r="E424" s="10" t="s">
        <v>772</v>
      </c>
      <c r="F424" s="64"/>
      <c r="G424" s="64"/>
      <c r="H424" s="64"/>
      <c r="I424" s="64"/>
      <c r="J424" s="75"/>
      <c r="K424" s="75"/>
      <c r="L424" s="75"/>
      <c r="M424" s="75"/>
      <c r="N424" s="75"/>
      <c r="O424" s="75"/>
      <c r="P424" s="81"/>
    </row>
    <row r="425" spans="1:16" ht="25.5">
      <c r="A425" s="131"/>
      <c r="B425" s="125"/>
      <c r="C425" s="110"/>
      <c r="D425" s="121"/>
      <c r="E425" s="10" t="s">
        <v>773</v>
      </c>
      <c r="F425" s="64"/>
      <c r="G425" s="64"/>
      <c r="H425" s="64"/>
      <c r="I425" s="64"/>
      <c r="J425" s="75"/>
      <c r="K425" s="75"/>
      <c r="L425" s="75"/>
      <c r="M425" s="75"/>
      <c r="N425" s="75"/>
      <c r="O425" s="75"/>
      <c r="P425" s="81"/>
    </row>
    <row r="426" spans="1:16" ht="38.25">
      <c r="A426" s="131"/>
      <c r="B426" s="125"/>
      <c r="C426" s="110"/>
      <c r="D426" s="121"/>
      <c r="E426" s="10" t="s">
        <v>774</v>
      </c>
      <c r="F426" s="64"/>
      <c r="G426" s="64"/>
      <c r="H426" s="64"/>
      <c r="I426" s="64"/>
      <c r="J426" s="75"/>
      <c r="K426" s="75"/>
      <c r="L426" s="75"/>
      <c r="M426" s="75"/>
      <c r="N426" s="75"/>
      <c r="O426" s="75"/>
      <c r="P426" s="81"/>
    </row>
    <row r="427" spans="1:16" ht="64.5" thickBot="1">
      <c r="A427" s="131"/>
      <c r="B427" s="126"/>
      <c r="C427" s="124"/>
      <c r="D427" s="122"/>
      <c r="E427" s="16" t="s">
        <v>775</v>
      </c>
      <c r="F427" s="66"/>
      <c r="G427" s="66"/>
      <c r="H427" s="66"/>
      <c r="I427" s="66"/>
      <c r="J427" s="79"/>
      <c r="K427" s="79"/>
      <c r="L427" s="79"/>
      <c r="M427" s="79"/>
      <c r="N427" s="79"/>
      <c r="O427" s="79"/>
      <c r="P427" s="83"/>
    </row>
    <row r="428" spans="1:16" ht="39.75" customHeight="1" thickTop="1">
      <c r="A428" s="131"/>
      <c r="B428" s="99" t="s">
        <v>673</v>
      </c>
      <c r="C428" s="95" t="s">
        <v>569</v>
      </c>
      <c r="D428" s="103" t="s">
        <v>570</v>
      </c>
      <c r="E428" s="12" t="s">
        <v>776</v>
      </c>
      <c r="F428" s="68" t="s">
        <v>1060</v>
      </c>
      <c r="G428" s="68" t="s">
        <v>1199</v>
      </c>
      <c r="H428" s="68" t="s">
        <v>1309</v>
      </c>
      <c r="I428" s="68" t="s">
        <v>1440</v>
      </c>
      <c r="J428" s="85">
        <v>1</v>
      </c>
      <c r="K428" s="85">
        <v>2</v>
      </c>
      <c r="L428" s="85">
        <v>4</v>
      </c>
      <c r="M428" s="85">
        <v>8</v>
      </c>
      <c r="N428" s="85">
        <v>16</v>
      </c>
      <c r="O428" s="85">
        <v>32</v>
      </c>
      <c r="P428" s="141">
        <f>SUM(J428:O428)/63</f>
        <v>1</v>
      </c>
    </row>
    <row r="429" spans="1:16" ht="25.5">
      <c r="A429" s="131"/>
      <c r="B429" s="100"/>
      <c r="C429" s="97"/>
      <c r="D429" s="118"/>
      <c r="E429" s="8" t="s">
        <v>777</v>
      </c>
      <c r="F429" s="64"/>
      <c r="G429" s="64"/>
      <c r="H429" s="64"/>
      <c r="I429" s="64"/>
      <c r="J429" s="75"/>
      <c r="K429" s="75"/>
      <c r="L429" s="75"/>
      <c r="M429" s="75"/>
      <c r="N429" s="75"/>
      <c r="O429" s="75"/>
      <c r="P429" s="81"/>
    </row>
    <row r="430" spans="1:16" ht="25.5">
      <c r="A430" s="131"/>
      <c r="B430" s="100"/>
      <c r="C430" s="97"/>
      <c r="D430" s="118"/>
      <c r="E430" s="8" t="s">
        <v>778</v>
      </c>
      <c r="F430" s="64"/>
      <c r="G430" s="64"/>
      <c r="H430" s="64"/>
      <c r="I430" s="64"/>
      <c r="J430" s="75"/>
      <c r="K430" s="75"/>
      <c r="L430" s="75"/>
      <c r="M430" s="75"/>
      <c r="N430" s="75"/>
      <c r="O430" s="75"/>
      <c r="P430" s="81"/>
    </row>
    <row r="431" spans="1:16" ht="25.5">
      <c r="A431" s="131"/>
      <c r="B431" s="100"/>
      <c r="C431" s="97"/>
      <c r="D431" s="118"/>
      <c r="E431" s="8" t="s">
        <v>779</v>
      </c>
      <c r="F431" s="64"/>
      <c r="G431" s="64"/>
      <c r="H431" s="64"/>
      <c r="I431" s="64"/>
      <c r="J431" s="75"/>
      <c r="K431" s="75"/>
      <c r="L431" s="75"/>
      <c r="M431" s="75"/>
      <c r="N431" s="75"/>
      <c r="O431" s="75"/>
      <c r="P431" s="81"/>
    </row>
    <row r="432" spans="1:16" ht="25.5">
      <c r="A432" s="131"/>
      <c r="B432" s="100"/>
      <c r="C432" s="97"/>
      <c r="D432" s="118"/>
      <c r="E432" s="8" t="s">
        <v>780</v>
      </c>
      <c r="F432" s="64"/>
      <c r="G432" s="64"/>
      <c r="H432" s="64"/>
      <c r="I432" s="64"/>
      <c r="J432" s="75"/>
      <c r="K432" s="75"/>
      <c r="L432" s="75"/>
      <c r="M432" s="75"/>
      <c r="N432" s="75"/>
      <c r="O432" s="75"/>
      <c r="P432" s="81"/>
    </row>
    <row r="433" spans="1:16" ht="25.5">
      <c r="A433" s="131"/>
      <c r="B433" s="100"/>
      <c r="C433" s="97"/>
      <c r="D433" s="118"/>
      <c r="E433" s="8" t="s">
        <v>781</v>
      </c>
      <c r="F433" s="65"/>
      <c r="G433" s="65"/>
      <c r="H433" s="65"/>
      <c r="I433" s="65"/>
      <c r="J433" s="76"/>
      <c r="K433" s="76"/>
      <c r="L433" s="76"/>
      <c r="M433" s="76"/>
      <c r="N433" s="76"/>
      <c r="O433" s="76"/>
      <c r="P433" s="82"/>
    </row>
    <row r="434" spans="1:16" ht="26.25" customHeight="1">
      <c r="A434" s="131"/>
      <c r="B434" s="100"/>
      <c r="C434" s="97"/>
      <c r="D434" s="104" t="s">
        <v>571</v>
      </c>
      <c r="E434" s="8" t="s">
        <v>782</v>
      </c>
      <c r="F434" s="67" t="s">
        <v>1061</v>
      </c>
      <c r="G434" s="67" t="s">
        <v>1187</v>
      </c>
      <c r="H434" s="67" t="s">
        <v>1310</v>
      </c>
      <c r="I434" s="67" t="s">
        <v>1441</v>
      </c>
      <c r="J434" s="78">
        <v>1</v>
      </c>
      <c r="K434" s="78">
        <v>2</v>
      </c>
      <c r="L434" s="78">
        <v>4</v>
      </c>
      <c r="M434" s="78">
        <v>8</v>
      </c>
      <c r="N434" s="78">
        <v>16</v>
      </c>
      <c r="O434" s="78">
        <v>32</v>
      </c>
      <c r="P434" s="140">
        <f>SUM(J434:O434)/63</f>
        <v>1</v>
      </c>
    </row>
    <row r="435" spans="1:16" ht="25.5">
      <c r="A435" s="131"/>
      <c r="B435" s="100"/>
      <c r="C435" s="97"/>
      <c r="D435" s="118"/>
      <c r="E435" s="8" t="s">
        <v>783</v>
      </c>
      <c r="F435" s="64"/>
      <c r="G435" s="64"/>
      <c r="H435" s="64"/>
      <c r="I435" s="64"/>
      <c r="J435" s="75"/>
      <c r="K435" s="75"/>
      <c r="L435" s="75"/>
      <c r="M435" s="75"/>
      <c r="N435" s="75"/>
      <c r="O435" s="75"/>
      <c r="P435" s="81"/>
    </row>
    <row r="436" spans="1:16" ht="25.5">
      <c r="A436" s="131"/>
      <c r="B436" s="100"/>
      <c r="C436" s="97"/>
      <c r="D436" s="118"/>
      <c r="E436" s="8" t="s">
        <v>784</v>
      </c>
      <c r="F436" s="64"/>
      <c r="G436" s="64"/>
      <c r="H436" s="64"/>
      <c r="I436" s="64"/>
      <c r="J436" s="75"/>
      <c r="K436" s="75"/>
      <c r="L436" s="75"/>
      <c r="M436" s="75"/>
      <c r="N436" s="75"/>
      <c r="O436" s="75"/>
      <c r="P436" s="81"/>
    </row>
    <row r="437" spans="1:16" ht="25.5">
      <c r="A437" s="131"/>
      <c r="B437" s="100"/>
      <c r="C437" s="97"/>
      <c r="D437" s="118"/>
      <c r="E437" s="8" t="s">
        <v>785</v>
      </c>
      <c r="F437" s="64"/>
      <c r="G437" s="64"/>
      <c r="H437" s="64"/>
      <c r="I437" s="64"/>
      <c r="J437" s="75"/>
      <c r="K437" s="75"/>
      <c r="L437" s="75"/>
      <c r="M437" s="75"/>
      <c r="N437" s="75"/>
      <c r="O437" s="75"/>
      <c r="P437" s="81"/>
    </row>
    <row r="438" spans="1:16" ht="12.75">
      <c r="A438" s="131"/>
      <c r="B438" s="100"/>
      <c r="C438" s="97"/>
      <c r="D438" s="118"/>
      <c r="E438" s="8" t="s">
        <v>786</v>
      </c>
      <c r="F438" s="64"/>
      <c r="G438" s="64"/>
      <c r="H438" s="64"/>
      <c r="I438" s="64"/>
      <c r="J438" s="75"/>
      <c r="K438" s="75"/>
      <c r="L438" s="75"/>
      <c r="M438" s="75"/>
      <c r="N438" s="75"/>
      <c r="O438" s="75"/>
      <c r="P438" s="81"/>
    </row>
    <row r="439" spans="1:16" ht="25.5">
      <c r="A439" s="131"/>
      <c r="B439" s="100"/>
      <c r="C439" s="97"/>
      <c r="D439" s="118"/>
      <c r="E439" s="8" t="s">
        <v>787</v>
      </c>
      <c r="F439" s="65"/>
      <c r="G439" s="65"/>
      <c r="H439" s="65"/>
      <c r="I439" s="65"/>
      <c r="J439" s="76"/>
      <c r="K439" s="76"/>
      <c r="L439" s="76"/>
      <c r="M439" s="76"/>
      <c r="N439" s="76"/>
      <c r="O439" s="76"/>
      <c r="P439" s="82"/>
    </row>
    <row r="440" spans="1:16" ht="26.25" customHeight="1">
      <c r="A440" s="131"/>
      <c r="B440" s="100"/>
      <c r="C440" s="97"/>
      <c r="D440" s="104" t="s">
        <v>572</v>
      </c>
      <c r="E440" s="8" t="s">
        <v>788</v>
      </c>
      <c r="F440" s="67" t="s">
        <v>1062</v>
      </c>
      <c r="G440" s="67" t="s">
        <v>1187</v>
      </c>
      <c r="H440" s="67" t="s">
        <v>1311</v>
      </c>
      <c r="I440" s="67" t="s">
        <v>1442</v>
      </c>
      <c r="J440" s="78">
        <v>1</v>
      </c>
      <c r="K440" s="78">
        <v>2</v>
      </c>
      <c r="L440" s="78">
        <v>4</v>
      </c>
      <c r="M440" s="78">
        <v>8</v>
      </c>
      <c r="N440" s="78">
        <v>16</v>
      </c>
      <c r="O440" s="78">
        <v>32</v>
      </c>
      <c r="P440" s="140">
        <f>SUM(J440:O440)/63</f>
        <v>1</v>
      </c>
    </row>
    <row r="441" spans="1:16" ht="15.75" customHeight="1">
      <c r="A441" s="131"/>
      <c r="B441" s="100"/>
      <c r="C441" s="97"/>
      <c r="D441" s="118"/>
      <c r="E441" s="8" t="s">
        <v>789</v>
      </c>
      <c r="F441" s="64"/>
      <c r="G441" s="64"/>
      <c r="H441" s="64"/>
      <c r="I441" s="64"/>
      <c r="J441" s="75"/>
      <c r="K441" s="75"/>
      <c r="L441" s="75"/>
      <c r="M441" s="75"/>
      <c r="N441" s="75"/>
      <c r="O441" s="75"/>
      <c r="P441" s="81"/>
    </row>
    <row r="442" spans="1:16" ht="25.5">
      <c r="A442" s="131"/>
      <c r="B442" s="100"/>
      <c r="C442" s="97"/>
      <c r="D442" s="118"/>
      <c r="E442" s="8" t="s">
        <v>790</v>
      </c>
      <c r="F442" s="64"/>
      <c r="G442" s="64"/>
      <c r="H442" s="64"/>
      <c r="I442" s="64"/>
      <c r="J442" s="75"/>
      <c r="K442" s="75"/>
      <c r="L442" s="75"/>
      <c r="M442" s="75"/>
      <c r="N442" s="75"/>
      <c r="O442" s="75"/>
      <c r="P442" s="81"/>
    </row>
    <row r="443" spans="1:16" ht="69" customHeight="1">
      <c r="A443" s="131"/>
      <c r="B443" s="100"/>
      <c r="C443" s="97"/>
      <c r="D443" s="118"/>
      <c r="E443" s="8" t="s">
        <v>791</v>
      </c>
      <c r="F443" s="65"/>
      <c r="G443" s="65"/>
      <c r="H443" s="65"/>
      <c r="I443" s="65"/>
      <c r="J443" s="76"/>
      <c r="K443" s="76"/>
      <c r="L443" s="76"/>
      <c r="M443" s="76"/>
      <c r="N443" s="76"/>
      <c r="O443" s="76"/>
      <c r="P443" s="82"/>
    </row>
    <row r="444" spans="1:16" ht="38.25">
      <c r="A444" s="131"/>
      <c r="B444" s="100"/>
      <c r="C444" s="96" t="s">
        <v>573</v>
      </c>
      <c r="D444" s="104" t="s">
        <v>574</v>
      </c>
      <c r="E444" s="8" t="s">
        <v>792</v>
      </c>
      <c r="F444" s="67" t="s">
        <v>1063</v>
      </c>
      <c r="G444" s="67" t="s">
        <v>1187</v>
      </c>
      <c r="H444" s="67" t="s">
        <v>1312</v>
      </c>
      <c r="I444" s="67" t="s">
        <v>1443</v>
      </c>
      <c r="J444" s="78">
        <v>1</v>
      </c>
      <c r="K444" s="78">
        <v>2</v>
      </c>
      <c r="L444" s="78">
        <v>4</v>
      </c>
      <c r="M444" s="78">
        <v>8</v>
      </c>
      <c r="N444" s="78">
        <v>16</v>
      </c>
      <c r="O444" s="78">
        <v>32</v>
      </c>
      <c r="P444" s="140">
        <f>SUM(J444:O444)/63</f>
        <v>1</v>
      </c>
    </row>
    <row r="445" spans="1:16" ht="25.5">
      <c r="A445" s="131"/>
      <c r="B445" s="100"/>
      <c r="C445" s="97"/>
      <c r="D445" s="118"/>
      <c r="E445" s="8" t="s">
        <v>793</v>
      </c>
      <c r="F445" s="64"/>
      <c r="G445" s="64"/>
      <c r="H445" s="64"/>
      <c r="I445" s="64"/>
      <c r="J445" s="75"/>
      <c r="K445" s="75"/>
      <c r="L445" s="75"/>
      <c r="M445" s="75"/>
      <c r="N445" s="75"/>
      <c r="O445" s="75"/>
      <c r="P445" s="81"/>
    </row>
    <row r="446" spans="1:16" ht="12.75">
      <c r="A446" s="131"/>
      <c r="B446" s="100"/>
      <c r="C446" s="97"/>
      <c r="D446" s="118"/>
      <c r="E446" s="8" t="s">
        <v>794</v>
      </c>
      <c r="F446" s="64"/>
      <c r="G446" s="64"/>
      <c r="H446" s="64"/>
      <c r="I446" s="64"/>
      <c r="J446" s="75"/>
      <c r="K446" s="75"/>
      <c r="L446" s="75"/>
      <c r="M446" s="75"/>
      <c r="N446" s="75"/>
      <c r="O446" s="75"/>
      <c r="P446" s="81"/>
    </row>
    <row r="447" spans="1:16" ht="25.5">
      <c r="A447" s="131"/>
      <c r="B447" s="100"/>
      <c r="C447" s="97"/>
      <c r="D447" s="118"/>
      <c r="E447" s="8" t="s">
        <v>795</v>
      </c>
      <c r="F447" s="64"/>
      <c r="G447" s="64"/>
      <c r="H447" s="64"/>
      <c r="I447" s="64"/>
      <c r="J447" s="75"/>
      <c r="K447" s="75"/>
      <c r="L447" s="75"/>
      <c r="M447" s="75"/>
      <c r="N447" s="75"/>
      <c r="O447" s="75"/>
      <c r="P447" s="81"/>
    </row>
    <row r="448" spans="1:16" ht="16.5" customHeight="1">
      <c r="A448" s="131"/>
      <c r="B448" s="100"/>
      <c r="C448" s="97"/>
      <c r="D448" s="118"/>
      <c r="E448" s="8" t="s">
        <v>796</v>
      </c>
      <c r="F448" s="65"/>
      <c r="G448" s="65"/>
      <c r="H448" s="65"/>
      <c r="I448" s="65"/>
      <c r="J448" s="76"/>
      <c r="K448" s="76"/>
      <c r="L448" s="76"/>
      <c r="M448" s="76"/>
      <c r="N448" s="76"/>
      <c r="O448" s="76"/>
      <c r="P448" s="82"/>
    </row>
    <row r="449" spans="1:16" ht="26.25" customHeight="1">
      <c r="A449" s="131"/>
      <c r="B449" s="100"/>
      <c r="C449" s="97"/>
      <c r="D449" s="104" t="s">
        <v>575</v>
      </c>
      <c r="E449" s="8" t="s">
        <v>797</v>
      </c>
      <c r="F449" s="67" t="s">
        <v>1064</v>
      </c>
      <c r="G449" s="67" t="s">
        <v>1184</v>
      </c>
      <c r="H449" s="67" t="s">
        <v>1313</v>
      </c>
      <c r="I449" s="67" t="s">
        <v>1444</v>
      </c>
      <c r="J449" s="78">
        <v>1</v>
      </c>
      <c r="K449" s="78">
        <v>2</v>
      </c>
      <c r="L449" s="78">
        <v>4</v>
      </c>
      <c r="M449" s="78">
        <v>8</v>
      </c>
      <c r="N449" s="78">
        <v>16</v>
      </c>
      <c r="O449" s="78">
        <v>32</v>
      </c>
      <c r="P449" s="140">
        <f>SUM(J449:O449)/63</f>
        <v>1</v>
      </c>
    </row>
    <row r="450" spans="1:16" ht="38.25">
      <c r="A450" s="131"/>
      <c r="B450" s="100"/>
      <c r="C450" s="97"/>
      <c r="D450" s="118"/>
      <c r="E450" s="8" t="s">
        <v>798</v>
      </c>
      <c r="F450" s="64"/>
      <c r="G450" s="64"/>
      <c r="H450" s="64"/>
      <c r="I450" s="64"/>
      <c r="J450" s="75"/>
      <c r="K450" s="75"/>
      <c r="L450" s="75"/>
      <c r="M450" s="75"/>
      <c r="N450" s="75"/>
      <c r="O450" s="75"/>
      <c r="P450" s="81"/>
    </row>
    <row r="451" spans="1:16" ht="25.5">
      <c r="A451" s="131"/>
      <c r="B451" s="100"/>
      <c r="C451" s="97"/>
      <c r="D451" s="118"/>
      <c r="E451" s="8" t="s">
        <v>799</v>
      </c>
      <c r="F451" s="64"/>
      <c r="G451" s="64"/>
      <c r="H451" s="64"/>
      <c r="I451" s="64"/>
      <c r="J451" s="75"/>
      <c r="K451" s="75"/>
      <c r="L451" s="75"/>
      <c r="M451" s="75"/>
      <c r="N451" s="75"/>
      <c r="O451" s="75"/>
      <c r="P451" s="81"/>
    </row>
    <row r="452" spans="1:16" ht="50.25" customHeight="1">
      <c r="A452" s="131"/>
      <c r="B452" s="100"/>
      <c r="C452" s="97"/>
      <c r="D452" s="118"/>
      <c r="E452" s="8" t="s">
        <v>800</v>
      </c>
      <c r="F452" s="64"/>
      <c r="G452" s="64"/>
      <c r="H452" s="64"/>
      <c r="I452" s="64"/>
      <c r="J452" s="75"/>
      <c r="K452" s="75"/>
      <c r="L452" s="75"/>
      <c r="M452" s="75"/>
      <c r="N452" s="75"/>
      <c r="O452" s="75"/>
      <c r="P452" s="81"/>
    </row>
    <row r="453" spans="1:16" ht="25.5">
      <c r="A453" s="131"/>
      <c r="B453" s="100"/>
      <c r="C453" s="97"/>
      <c r="D453" s="118"/>
      <c r="E453" s="8" t="s">
        <v>801</v>
      </c>
      <c r="F453" s="64"/>
      <c r="G453" s="64"/>
      <c r="H453" s="64"/>
      <c r="I453" s="64"/>
      <c r="J453" s="75"/>
      <c r="K453" s="75"/>
      <c r="L453" s="75"/>
      <c r="M453" s="75"/>
      <c r="N453" s="75"/>
      <c r="O453" s="75"/>
      <c r="P453" s="81"/>
    </row>
    <row r="454" spans="1:16" ht="25.5">
      <c r="A454" s="131"/>
      <c r="B454" s="100"/>
      <c r="C454" s="97"/>
      <c r="D454" s="118"/>
      <c r="E454" s="8" t="s">
        <v>802</v>
      </c>
      <c r="F454" s="64"/>
      <c r="G454" s="64"/>
      <c r="H454" s="64"/>
      <c r="I454" s="64"/>
      <c r="J454" s="75"/>
      <c r="K454" s="75"/>
      <c r="L454" s="75"/>
      <c r="M454" s="75"/>
      <c r="N454" s="75"/>
      <c r="O454" s="75"/>
      <c r="P454" s="81"/>
    </row>
    <row r="455" spans="1:16" ht="38.25">
      <c r="A455" s="131"/>
      <c r="B455" s="100"/>
      <c r="C455" s="97"/>
      <c r="D455" s="118"/>
      <c r="E455" s="8" t="s">
        <v>803</v>
      </c>
      <c r="F455" s="64"/>
      <c r="G455" s="64"/>
      <c r="H455" s="64"/>
      <c r="I455" s="64"/>
      <c r="J455" s="75"/>
      <c r="K455" s="75"/>
      <c r="L455" s="75"/>
      <c r="M455" s="75"/>
      <c r="N455" s="75"/>
      <c r="O455" s="75"/>
      <c r="P455" s="81"/>
    </row>
    <row r="456" spans="1:16" ht="51">
      <c r="A456" s="131"/>
      <c r="B456" s="100"/>
      <c r="C456" s="97"/>
      <c r="D456" s="118"/>
      <c r="E456" s="8" t="s">
        <v>804</v>
      </c>
      <c r="F456" s="65"/>
      <c r="G456" s="65"/>
      <c r="H456" s="65"/>
      <c r="I456" s="65"/>
      <c r="J456" s="76"/>
      <c r="K456" s="76"/>
      <c r="L456" s="76"/>
      <c r="M456" s="76"/>
      <c r="N456" s="76"/>
      <c r="O456" s="76"/>
      <c r="P456" s="82"/>
    </row>
    <row r="457" spans="1:16" ht="26.25" customHeight="1">
      <c r="A457" s="131"/>
      <c r="B457" s="100"/>
      <c r="C457" s="96" t="s">
        <v>576</v>
      </c>
      <c r="D457" s="104" t="s">
        <v>577</v>
      </c>
      <c r="E457" s="8" t="s">
        <v>805</v>
      </c>
      <c r="F457" s="67" t="s">
        <v>1065</v>
      </c>
      <c r="G457" s="67" t="s">
        <v>1184</v>
      </c>
      <c r="H457" s="67" t="s">
        <v>1314</v>
      </c>
      <c r="I457" s="67" t="s">
        <v>1445</v>
      </c>
      <c r="J457" s="78">
        <v>1</v>
      </c>
      <c r="K457" s="78">
        <v>2</v>
      </c>
      <c r="L457" s="78">
        <v>4</v>
      </c>
      <c r="M457" s="78">
        <v>8</v>
      </c>
      <c r="N457" s="78">
        <v>16</v>
      </c>
      <c r="O457" s="78">
        <v>32</v>
      </c>
      <c r="P457" s="140">
        <f>SUM(J457:O457)/63</f>
        <v>1</v>
      </c>
    </row>
    <row r="458" spans="1:16" ht="25.5">
      <c r="A458" s="131"/>
      <c r="B458" s="100"/>
      <c r="C458" s="97"/>
      <c r="D458" s="118"/>
      <c r="E458" s="8" t="s">
        <v>806</v>
      </c>
      <c r="F458" s="64"/>
      <c r="G458" s="64"/>
      <c r="H458" s="64"/>
      <c r="I458" s="64"/>
      <c r="J458" s="75"/>
      <c r="K458" s="75"/>
      <c r="L458" s="75"/>
      <c r="M458" s="75"/>
      <c r="N458" s="75"/>
      <c r="O458" s="75"/>
      <c r="P458" s="81"/>
    </row>
    <row r="459" spans="1:16" ht="38.25">
      <c r="A459" s="131"/>
      <c r="B459" s="100"/>
      <c r="C459" s="97"/>
      <c r="D459" s="118"/>
      <c r="E459" s="8" t="s">
        <v>807</v>
      </c>
      <c r="F459" s="64"/>
      <c r="G459" s="64"/>
      <c r="H459" s="64"/>
      <c r="I459" s="64"/>
      <c r="J459" s="75"/>
      <c r="K459" s="75"/>
      <c r="L459" s="75"/>
      <c r="M459" s="75"/>
      <c r="N459" s="75"/>
      <c r="O459" s="75"/>
      <c r="P459" s="81"/>
    </row>
    <row r="460" spans="1:16" ht="67.5" customHeight="1">
      <c r="A460" s="131"/>
      <c r="B460" s="100"/>
      <c r="C460" s="97"/>
      <c r="D460" s="118"/>
      <c r="E460" s="8" t="s">
        <v>808</v>
      </c>
      <c r="F460" s="65"/>
      <c r="G460" s="65"/>
      <c r="H460" s="65"/>
      <c r="I460" s="65"/>
      <c r="J460" s="76"/>
      <c r="K460" s="76"/>
      <c r="L460" s="76"/>
      <c r="M460" s="76"/>
      <c r="N460" s="76"/>
      <c r="O460" s="76"/>
      <c r="P460" s="82"/>
    </row>
    <row r="461" spans="1:16" ht="26.25" customHeight="1">
      <c r="A461" s="131"/>
      <c r="B461" s="100"/>
      <c r="C461" s="97"/>
      <c r="D461" s="104" t="s">
        <v>578</v>
      </c>
      <c r="E461" s="8" t="s">
        <v>809</v>
      </c>
      <c r="F461" s="67" t="s">
        <v>1066</v>
      </c>
      <c r="G461" s="67" t="s">
        <v>1184</v>
      </c>
      <c r="H461" s="67" t="s">
        <v>1315</v>
      </c>
      <c r="I461" s="67" t="s">
        <v>1446</v>
      </c>
      <c r="J461" s="78">
        <v>1</v>
      </c>
      <c r="K461" s="78">
        <v>2</v>
      </c>
      <c r="L461" s="78">
        <v>4</v>
      </c>
      <c r="M461" s="78">
        <v>8</v>
      </c>
      <c r="N461" s="78">
        <v>16</v>
      </c>
      <c r="O461" s="78">
        <v>32</v>
      </c>
      <c r="P461" s="140">
        <f>SUM(J461:O461)/63</f>
        <v>1</v>
      </c>
    </row>
    <row r="462" spans="1:16" ht="38.25">
      <c r="A462" s="131"/>
      <c r="B462" s="100"/>
      <c r="C462" s="97"/>
      <c r="D462" s="118"/>
      <c r="E462" s="8" t="s">
        <v>810</v>
      </c>
      <c r="F462" s="64"/>
      <c r="G462" s="64"/>
      <c r="H462" s="64"/>
      <c r="I462" s="64"/>
      <c r="J462" s="75"/>
      <c r="K462" s="75"/>
      <c r="L462" s="75"/>
      <c r="M462" s="75"/>
      <c r="N462" s="75"/>
      <c r="O462" s="75"/>
      <c r="P462" s="81"/>
    </row>
    <row r="463" spans="1:16" ht="38.25">
      <c r="A463" s="131"/>
      <c r="B463" s="100"/>
      <c r="C463" s="97"/>
      <c r="D463" s="118"/>
      <c r="E463" s="8" t="s">
        <v>811</v>
      </c>
      <c r="F463" s="64"/>
      <c r="G463" s="64"/>
      <c r="H463" s="64"/>
      <c r="I463" s="64"/>
      <c r="J463" s="75"/>
      <c r="K463" s="75"/>
      <c r="L463" s="75"/>
      <c r="M463" s="75"/>
      <c r="N463" s="75"/>
      <c r="O463" s="75"/>
      <c r="P463" s="81"/>
    </row>
    <row r="464" spans="1:16" ht="38.25">
      <c r="A464" s="131"/>
      <c r="B464" s="100"/>
      <c r="C464" s="97"/>
      <c r="D464" s="118"/>
      <c r="E464" s="8" t="s">
        <v>812</v>
      </c>
      <c r="F464" s="64"/>
      <c r="G464" s="64"/>
      <c r="H464" s="64"/>
      <c r="I464" s="64"/>
      <c r="J464" s="75"/>
      <c r="K464" s="75"/>
      <c r="L464" s="75"/>
      <c r="M464" s="75"/>
      <c r="N464" s="75"/>
      <c r="O464" s="75"/>
      <c r="P464" s="81"/>
    </row>
    <row r="465" spans="1:16" ht="38.25">
      <c r="A465" s="131"/>
      <c r="B465" s="100"/>
      <c r="C465" s="97"/>
      <c r="D465" s="118"/>
      <c r="E465" s="8" t="s">
        <v>813</v>
      </c>
      <c r="F465" s="64"/>
      <c r="G465" s="64"/>
      <c r="H465" s="64"/>
      <c r="I465" s="64"/>
      <c r="J465" s="75"/>
      <c r="K465" s="75"/>
      <c r="L465" s="75"/>
      <c r="M465" s="75"/>
      <c r="N465" s="75"/>
      <c r="O465" s="75"/>
      <c r="P465" s="81"/>
    </row>
    <row r="466" spans="1:16" ht="51">
      <c r="A466" s="131"/>
      <c r="B466" s="100"/>
      <c r="C466" s="97"/>
      <c r="D466" s="118"/>
      <c r="E466" s="8" t="s">
        <v>814</v>
      </c>
      <c r="F466" s="64"/>
      <c r="G466" s="64"/>
      <c r="H466" s="64"/>
      <c r="I466" s="64"/>
      <c r="J466" s="75"/>
      <c r="K466" s="75"/>
      <c r="L466" s="75"/>
      <c r="M466" s="75"/>
      <c r="N466" s="75"/>
      <c r="O466" s="75"/>
      <c r="P466" s="81"/>
    </row>
    <row r="467" spans="1:16" ht="38.25">
      <c r="A467" s="131"/>
      <c r="B467" s="100"/>
      <c r="C467" s="97"/>
      <c r="D467" s="118"/>
      <c r="E467" s="8" t="s">
        <v>815</v>
      </c>
      <c r="F467" s="65"/>
      <c r="G467" s="65"/>
      <c r="H467" s="65"/>
      <c r="I467" s="65"/>
      <c r="J467" s="76"/>
      <c r="K467" s="76"/>
      <c r="L467" s="76"/>
      <c r="M467" s="76"/>
      <c r="N467" s="76"/>
      <c r="O467" s="76"/>
      <c r="P467" s="82"/>
    </row>
    <row r="468" spans="1:16" ht="26.25" customHeight="1">
      <c r="A468" s="131"/>
      <c r="B468" s="100"/>
      <c r="C468" s="97"/>
      <c r="D468" s="104" t="s">
        <v>579</v>
      </c>
      <c r="E468" s="8" t="s">
        <v>816</v>
      </c>
      <c r="F468" s="67" t="s">
        <v>1067</v>
      </c>
      <c r="G468" s="67" t="s">
        <v>1187</v>
      </c>
      <c r="H468" s="67" t="s">
        <v>1316</v>
      </c>
      <c r="I468" s="67" t="s">
        <v>1459</v>
      </c>
      <c r="J468" s="78">
        <v>1</v>
      </c>
      <c r="K468" s="78">
        <v>2</v>
      </c>
      <c r="L468" s="78">
        <v>4</v>
      </c>
      <c r="M468" s="78">
        <v>8</v>
      </c>
      <c r="N468" s="78">
        <v>16</v>
      </c>
      <c r="O468" s="78">
        <v>32</v>
      </c>
      <c r="P468" s="140">
        <f>SUM(J468:O468)/63</f>
        <v>1</v>
      </c>
    </row>
    <row r="469" spans="1:16" ht="25.5">
      <c r="A469" s="131"/>
      <c r="B469" s="100"/>
      <c r="C469" s="97"/>
      <c r="D469" s="118"/>
      <c r="E469" s="8" t="s">
        <v>817</v>
      </c>
      <c r="F469" s="64"/>
      <c r="G469" s="64"/>
      <c r="H469" s="64"/>
      <c r="I469" s="64"/>
      <c r="J469" s="75"/>
      <c r="K469" s="75"/>
      <c r="L469" s="75"/>
      <c r="M469" s="75"/>
      <c r="N469" s="75"/>
      <c r="O469" s="75"/>
      <c r="P469" s="81"/>
    </row>
    <row r="470" spans="1:16" ht="51">
      <c r="A470" s="131"/>
      <c r="B470" s="100"/>
      <c r="C470" s="97"/>
      <c r="D470" s="118"/>
      <c r="E470" s="8" t="s">
        <v>818</v>
      </c>
      <c r="F470" s="64"/>
      <c r="G470" s="64"/>
      <c r="H470" s="64"/>
      <c r="I470" s="64"/>
      <c r="J470" s="75"/>
      <c r="K470" s="75"/>
      <c r="L470" s="75"/>
      <c r="M470" s="75"/>
      <c r="N470" s="75"/>
      <c r="O470" s="75"/>
      <c r="P470" s="81"/>
    </row>
    <row r="471" spans="1:16" ht="38.25">
      <c r="A471" s="131"/>
      <c r="B471" s="100"/>
      <c r="C471" s="97"/>
      <c r="D471" s="118"/>
      <c r="E471" s="8" t="s">
        <v>819</v>
      </c>
      <c r="F471" s="65"/>
      <c r="G471" s="65"/>
      <c r="H471" s="65"/>
      <c r="I471" s="65"/>
      <c r="J471" s="76"/>
      <c r="K471" s="76"/>
      <c r="L471" s="76"/>
      <c r="M471" s="76"/>
      <c r="N471" s="76"/>
      <c r="O471" s="76"/>
      <c r="P471" s="82"/>
    </row>
    <row r="472" spans="1:16" ht="92.25" customHeight="1">
      <c r="A472" s="131"/>
      <c r="B472" s="100"/>
      <c r="C472" s="97"/>
      <c r="D472" s="104" t="s">
        <v>580</v>
      </c>
      <c r="E472" s="8" t="s">
        <v>820</v>
      </c>
      <c r="F472" s="67" t="s">
        <v>1068</v>
      </c>
      <c r="G472" s="67" t="s">
        <v>1187</v>
      </c>
      <c r="H472" s="67" t="s">
        <v>1317</v>
      </c>
      <c r="I472" s="67" t="s">
        <v>1447</v>
      </c>
      <c r="J472" s="78">
        <v>1</v>
      </c>
      <c r="K472" s="78">
        <v>2</v>
      </c>
      <c r="L472" s="78">
        <v>4</v>
      </c>
      <c r="M472" s="78">
        <v>8</v>
      </c>
      <c r="N472" s="78">
        <v>16</v>
      </c>
      <c r="O472" s="78">
        <v>32</v>
      </c>
      <c r="P472" s="140">
        <f>SUM(J472:O472)/63</f>
        <v>1</v>
      </c>
    </row>
    <row r="473" spans="1:16" ht="25.5">
      <c r="A473" s="131"/>
      <c r="B473" s="100"/>
      <c r="C473" s="97"/>
      <c r="D473" s="118"/>
      <c r="E473" s="8" t="s">
        <v>821</v>
      </c>
      <c r="F473" s="64"/>
      <c r="G473" s="64"/>
      <c r="H473" s="64"/>
      <c r="I473" s="64"/>
      <c r="J473" s="75"/>
      <c r="K473" s="75"/>
      <c r="L473" s="75"/>
      <c r="M473" s="75"/>
      <c r="N473" s="75"/>
      <c r="O473" s="75"/>
      <c r="P473" s="81"/>
    </row>
    <row r="474" spans="1:16" ht="38.25">
      <c r="A474" s="131"/>
      <c r="B474" s="100"/>
      <c r="C474" s="97"/>
      <c r="D474" s="118"/>
      <c r="E474" s="8" t="s">
        <v>822</v>
      </c>
      <c r="F474" s="64"/>
      <c r="G474" s="64"/>
      <c r="H474" s="64"/>
      <c r="I474" s="64"/>
      <c r="J474" s="75"/>
      <c r="K474" s="75"/>
      <c r="L474" s="75"/>
      <c r="M474" s="75"/>
      <c r="N474" s="75"/>
      <c r="O474" s="75"/>
      <c r="P474" s="81"/>
    </row>
    <row r="475" spans="1:16" ht="25.5">
      <c r="A475" s="131"/>
      <c r="B475" s="100"/>
      <c r="C475" s="97"/>
      <c r="D475" s="118"/>
      <c r="E475" s="8" t="s">
        <v>823</v>
      </c>
      <c r="F475" s="64"/>
      <c r="G475" s="64"/>
      <c r="H475" s="64"/>
      <c r="I475" s="64"/>
      <c r="J475" s="75"/>
      <c r="K475" s="75"/>
      <c r="L475" s="75"/>
      <c r="M475" s="75"/>
      <c r="N475" s="75"/>
      <c r="O475" s="75"/>
      <c r="P475" s="81"/>
    </row>
    <row r="476" spans="1:16" ht="38.25">
      <c r="A476" s="131"/>
      <c r="B476" s="100"/>
      <c r="C476" s="97"/>
      <c r="D476" s="118"/>
      <c r="E476" s="8" t="s">
        <v>824</v>
      </c>
      <c r="F476" s="64"/>
      <c r="G476" s="64"/>
      <c r="H476" s="64"/>
      <c r="I476" s="64"/>
      <c r="J476" s="75"/>
      <c r="K476" s="75"/>
      <c r="L476" s="75"/>
      <c r="M476" s="75"/>
      <c r="N476" s="75"/>
      <c r="O476" s="75"/>
      <c r="P476" s="81"/>
    </row>
    <row r="477" spans="1:16" ht="51">
      <c r="A477" s="131"/>
      <c r="B477" s="100"/>
      <c r="C477" s="97"/>
      <c r="D477" s="118"/>
      <c r="E477" s="8" t="s">
        <v>825</v>
      </c>
      <c r="F477" s="64"/>
      <c r="G477" s="64"/>
      <c r="H477" s="64"/>
      <c r="I477" s="64"/>
      <c r="J477" s="75"/>
      <c r="K477" s="75"/>
      <c r="L477" s="75"/>
      <c r="M477" s="75"/>
      <c r="N477" s="75"/>
      <c r="O477" s="75"/>
      <c r="P477" s="81"/>
    </row>
    <row r="478" spans="1:16" ht="54.75" customHeight="1">
      <c r="A478" s="131"/>
      <c r="B478" s="100"/>
      <c r="C478" s="97"/>
      <c r="D478" s="118"/>
      <c r="E478" s="8" t="s">
        <v>826</v>
      </c>
      <c r="F478" s="64"/>
      <c r="G478" s="64"/>
      <c r="H478" s="64"/>
      <c r="I478" s="64"/>
      <c r="J478" s="75"/>
      <c r="K478" s="75"/>
      <c r="L478" s="75"/>
      <c r="M478" s="75"/>
      <c r="N478" s="75"/>
      <c r="O478" s="75"/>
      <c r="P478" s="81"/>
    </row>
    <row r="479" spans="1:16" ht="12.75">
      <c r="A479" s="131"/>
      <c r="B479" s="100"/>
      <c r="C479" s="97"/>
      <c r="D479" s="118"/>
      <c r="E479" s="8" t="s">
        <v>827</v>
      </c>
      <c r="F479" s="64"/>
      <c r="G479" s="64"/>
      <c r="H479" s="64"/>
      <c r="I479" s="64"/>
      <c r="J479" s="75"/>
      <c r="K479" s="75"/>
      <c r="L479" s="75"/>
      <c r="M479" s="75"/>
      <c r="N479" s="75"/>
      <c r="O479" s="75"/>
      <c r="P479" s="81"/>
    </row>
    <row r="480" spans="1:16" ht="39" thickBot="1">
      <c r="A480" s="131"/>
      <c r="B480" s="128"/>
      <c r="C480" s="98"/>
      <c r="D480" s="120"/>
      <c r="E480" s="13" t="s">
        <v>828</v>
      </c>
      <c r="F480" s="66"/>
      <c r="G480" s="66"/>
      <c r="H480" s="66"/>
      <c r="I480" s="66"/>
      <c r="J480" s="79"/>
      <c r="K480" s="79"/>
      <c r="L480" s="79"/>
      <c r="M480" s="79"/>
      <c r="N480" s="79"/>
      <c r="O480" s="79"/>
      <c r="P480" s="83"/>
    </row>
    <row r="481" spans="1:16" ht="53.25" customHeight="1" thickTop="1">
      <c r="A481" s="131"/>
      <c r="B481" s="112" t="s">
        <v>674</v>
      </c>
      <c r="C481" s="116" t="s">
        <v>581</v>
      </c>
      <c r="D481" s="92" t="s">
        <v>582</v>
      </c>
      <c r="E481" s="15" t="s">
        <v>829</v>
      </c>
      <c r="F481" s="69" t="s">
        <v>1053</v>
      </c>
      <c r="G481" s="69" t="s">
        <v>1199</v>
      </c>
      <c r="H481" s="69" t="s">
        <v>1318</v>
      </c>
      <c r="I481" s="69" t="s">
        <v>1448</v>
      </c>
      <c r="J481" s="77">
        <v>1</v>
      </c>
      <c r="K481" s="77">
        <v>2</v>
      </c>
      <c r="L481" s="77">
        <v>4</v>
      </c>
      <c r="M481" s="77">
        <v>8</v>
      </c>
      <c r="N481" s="77">
        <v>16</v>
      </c>
      <c r="O481" s="77">
        <v>32</v>
      </c>
      <c r="P481" s="141">
        <f>SUM(J481:O481)/63</f>
        <v>1</v>
      </c>
    </row>
    <row r="482" spans="1:16" ht="25.5">
      <c r="A482" s="131"/>
      <c r="B482" s="125"/>
      <c r="C482" s="110"/>
      <c r="D482" s="121"/>
      <c r="E482" s="10" t="s">
        <v>830</v>
      </c>
      <c r="F482" s="64"/>
      <c r="G482" s="64"/>
      <c r="H482" s="64"/>
      <c r="I482" s="64"/>
      <c r="J482" s="75"/>
      <c r="K482" s="75"/>
      <c r="L482" s="75"/>
      <c r="M482" s="75"/>
      <c r="N482" s="75"/>
      <c r="O482" s="75"/>
      <c r="P482" s="81"/>
    </row>
    <row r="483" spans="1:16" ht="25.5">
      <c r="A483" s="131"/>
      <c r="B483" s="125"/>
      <c r="C483" s="110"/>
      <c r="D483" s="121"/>
      <c r="E483" s="10" t="s">
        <v>831</v>
      </c>
      <c r="F483" s="64"/>
      <c r="G483" s="64"/>
      <c r="H483" s="64"/>
      <c r="I483" s="64"/>
      <c r="J483" s="75"/>
      <c r="K483" s="75"/>
      <c r="L483" s="75"/>
      <c r="M483" s="75"/>
      <c r="N483" s="75"/>
      <c r="O483" s="75"/>
      <c r="P483" s="81"/>
    </row>
    <row r="484" spans="1:16" ht="51">
      <c r="A484" s="131"/>
      <c r="B484" s="125"/>
      <c r="C484" s="110"/>
      <c r="D484" s="121"/>
      <c r="E484" s="10" t="s">
        <v>832</v>
      </c>
      <c r="F484" s="64"/>
      <c r="G484" s="64"/>
      <c r="H484" s="64"/>
      <c r="I484" s="64"/>
      <c r="J484" s="75"/>
      <c r="K484" s="75"/>
      <c r="L484" s="75"/>
      <c r="M484" s="75"/>
      <c r="N484" s="75"/>
      <c r="O484" s="75"/>
      <c r="P484" s="81"/>
    </row>
    <row r="485" spans="1:16" ht="38.25">
      <c r="A485" s="131"/>
      <c r="B485" s="125"/>
      <c r="C485" s="110"/>
      <c r="D485" s="121"/>
      <c r="E485" s="10" t="s">
        <v>833</v>
      </c>
      <c r="F485" s="64"/>
      <c r="G485" s="64"/>
      <c r="H485" s="64"/>
      <c r="I485" s="64"/>
      <c r="J485" s="75"/>
      <c r="K485" s="75"/>
      <c r="L485" s="75"/>
      <c r="M485" s="75"/>
      <c r="N485" s="75"/>
      <c r="O485" s="75"/>
      <c r="P485" s="81"/>
    </row>
    <row r="486" spans="1:16" ht="57.75" customHeight="1">
      <c r="A486" s="131"/>
      <c r="B486" s="125"/>
      <c r="C486" s="110"/>
      <c r="D486" s="121"/>
      <c r="E486" s="10" t="s">
        <v>834</v>
      </c>
      <c r="F486" s="64"/>
      <c r="G486" s="64"/>
      <c r="H486" s="64"/>
      <c r="I486" s="64"/>
      <c r="J486" s="75"/>
      <c r="K486" s="75"/>
      <c r="L486" s="75"/>
      <c r="M486" s="75"/>
      <c r="N486" s="75"/>
      <c r="O486" s="75"/>
      <c r="P486" s="81"/>
    </row>
    <row r="487" spans="1:16" ht="25.5">
      <c r="A487" s="131"/>
      <c r="B487" s="125"/>
      <c r="C487" s="110"/>
      <c r="D487" s="121"/>
      <c r="E487" s="10" t="s">
        <v>835</v>
      </c>
      <c r="F487" s="64"/>
      <c r="G487" s="64"/>
      <c r="H487" s="64"/>
      <c r="I487" s="64"/>
      <c r="J487" s="75"/>
      <c r="K487" s="75"/>
      <c r="L487" s="75"/>
      <c r="M487" s="75"/>
      <c r="N487" s="75"/>
      <c r="O487" s="75"/>
      <c r="P487" s="81"/>
    </row>
    <row r="488" spans="1:16" ht="25.5">
      <c r="A488" s="131"/>
      <c r="B488" s="125"/>
      <c r="C488" s="110"/>
      <c r="D488" s="121"/>
      <c r="E488" s="10" t="s">
        <v>836</v>
      </c>
      <c r="F488" s="64"/>
      <c r="G488" s="64"/>
      <c r="H488" s="64"/>
      <c r="I488" s="64"/>
      <c r="J488" s="75"/>
      <c r="K488" s="75"/>
      <c r="L488" s="75"/>
      <c r="M488" s="75"/>
      <c r="N488" s="75"/>
      <c r="O488" s="75"/>
      <c r="P488" s="81"/>
    </row>
    <row r="489" spans="1:16" ht="25.5">
      <c r="A489" s="131"/>
      <c r="B489" s="125"/>
      <c r="C489" s="110"/>
      <c r="D489" s="121"/>
      <c r="E489" s="10" t="s">
        <v>437</v>
      </c>
      <c r="F489" s="65"/>
      <c r="G489" s="65"/>
      <c r="H489" s="65"/>
      <c r="I489" s="65"/>
      <c r="J489" s="76"/>
      <c r="K489" s="76"/>
      <c r="L489" s="76"/>
      <c r="M489" s="76"/>
      <c r="N489" s="76"/>
      <c r="O489" s="76"/>
      <c r="P489" s="82"/>
    </row>
    <row r="490" spans="1:16" ht="26.25" customHeight="1">
      <c r="A490" s="131"/>
      <c r="B490" s="125"/>
      <c r="C490" s="110"/>
      <c r="D490" s="94" t="s">
        <v>583</v>
      </c>
      <c r="E490" s="10" t="s">
        <v>837</v>
      </c>
      <c r="F490" s="63" t="s">
        <v>1054</v>
      </c>
      <c r="G490" s="63" t="s">
        <v>1199</v>
      </c>
      <c r="H490" s="63" t="s">
        <v>1319</v>
      </c>
      <c r="I490" s="63" t="s">
        <v>1448</v>
      </c>
      <c r="J490" s="74">
        <v>1</v>
      </c>
      <c r="K490" s="74">
        <v>2</v>
      </c>
      <c r="L490" s="74">
        <v>4</v>
      </c>
      <c r="M490" s="74">
        <v>8</v>
      </c>
      <c r="N490" s="74">
        <v>16</v>
      </c>
      <c r="O490" s="74">
        <v>32</v>
      </c>
      <c r="P490" s="140">
        <f>SUM(J490:O490)/63</f>
        <v>1</v>
      </c>
    </row>
    <row r="491" spans="1:16" ht="18.75" customHeight="1">
      <c r="A491" s="131"/>
      <c r="B491" s="125"/>
      <c r="C491" s="110"/>
      <c r="D491" s="121"/>
      <c r="E491" s="10" t="s">
        <v>838</v>
      </c>
      <c r="F491" s="64"/>
      <c r="G491" s="64"/>
      <c r="H491" s="64"/>
      <c r="I491" s="64"/>
      <c r="J491" s="75"/>
      <c r="K491" s="75"/>
      <c r="L491" s="75"/>
      <c r="M491" s="75"/>
      <c r="N491" s="75"/>
      <c r="O491" s="75"/>
      <c r="P491" s="81"/>
    </row>
    <row r="492" spans="1:16" ht="25.5">
      <c r="A492" s="131"/>
      <c r="B492" s="125"/>
      <c r="C492" s="110"/>
      <c r="D492" s="121"/>
      <c r="E492" s="10" t="s">
        <v>839</v>
      </c>
      <c r="F492" s="64"/>
      <c r="G492" s="64"/>
      <c r="H492" s="64"/>
      <c r="I492" s="64"/>
      <c r="J492" s="75"/>
      <c r="K492" s="75"/>
      <c r="L492" s="75"/>
      <c r="M492" s="75"/>
      <c r="N492" s="75"/>
      <c r="O492" s="75"/>
      <c r="P492" s="81"/>
    </row>
    <row r="493" spans="1:16" ht="63" customHeight="1">
      <c r="A493" s="131"/>
      <c r="B493" s="125"/>
      <c r="C493" s="110"/>
      <c r="D493" s="121"/>
      <c r="E493" s="10" t="s">
        <v>1008</v>
      </c>
      <c r="F493" s="65"/>
      <c r="G493" s="65"/>
      <c r="H493" s="65"/>
      <c r="I493" s="65"/>
      <c r="J493" s="76"/>
      <c r="K493" s="76"/>
      <c r="L493" s="76"/>
      <c r="M493" s="76"/>
      <c r="N493" s="76"/>
      <c r="O493" s="76"/>
      <c r="P493" s="82"/>
    </row>
    <row r="494" spans="1:16" ht="39" customHeight="1">
      <c r="A494" s="131"/>
      <c r="B494" s="125"/>
      <c r="C494" s="110"/>
      <c r="D494" s="94" t="s">
        <v>584</v>
      </c>
      <c r="E494" s="10" t="s">
        <v>840</v>
      </c>
      <c r="F494" s="63" t="s">
        <v>1055</v>
      </c>
      <c r="G494" s="63" t="s">
        <v>1199</v>
      </c>
      <c r="H494" s="63" t="s">
        <v>1320</v>
      </c>
      <c r="I494" s="63" t="s">
        <v>1448</v>
      </c>
      <c r="J494" s="74">
        <v>1</v>
      </c>
      <c r="K494" s="74">
        <v>2</v>
      </c>
      <c r="L494" s="74">
        <v>4</v>
      </c>
      <c r="M494" s="74">
        <v>8</v>
      </c>
      <c r="N494" s="74">
        <v>16</v>
      </c>
      <c r="O494" s="74">
        <v>32</v>
      </c>
      <c r="P494" s="140">
        <f>SUM(J494:O494)/63</f>
        <v>1</v>
      </c>
    </row>
    <row r="495" spans="1:16" ht="25.5">
      <c r="A495" s="131"/>
      <c r="B495" s="125"/>
      <c r="C495" s="110"/>
      <c r="D495" s="121"/>
      <c r="E495" s="10" t="s">
        <v>841</v>
      </c>
      <c r="F495" s="64"/>
      <c r="G495" s="64"/>
      <c r="H495" s="64"/>
      <c r="I495" s="64"/>
      <c r="J495" s="75"/>
      <c r="K495" s="75"/>
      <c r="L495" s="75"/>
      <c r="M495" s="75"/>
      <c r="N495" s="75"/>
      <c r="O495" s="75"/>
      <c r="P495" s="81"/>
    </row>
    <row r="496" spans="1:16" ht="57" customHeight="1">
      <c r="A496" s="131"/>
      <c r="B496" s="125"/>
      <c r="C496" s="110"/>
      <c r="D496" s="121"/>
      <c r="E496" s="10" t="s">
        <v>842</v>
      </c>
      <c r="F496" s="64"/>
      <c r="G496" s="64"/>
      <c r="H496" s="64"/>
      <c r="I496" s="64"/>
      <c r="J496" s="75"/>
      <c r="K496" s="75"/>
      <c r="L496" s="75"/>
      <c r="M496" s="75"/>
      <c r="N496" s="75"/>
      <c r="O496" s="75"/>
      <c r="P496" s="81"/>
    </row>
    <row r="497" spans="1:16" ht="25.5">
      <c r="A497" s="131"/>
      <c r="B497" s="125"/>
      <c r="C497" s="110"/>
      <c r="D497" s="121"/>
      <c r="E497" s="10" t="s">
        <v>843</v>
      </c>
      <c r="F497" s="64"/>
      <c r="G497" s="64"/>
      <c r="H497" s="64"/>
      <c r="I497" s="64"/>
      <c r="J497" s="75"/>
      <c r="K497" s="75"/>
      <c r="L497" s="75"/>
      <c r="M497" s="75"/>
      <c r="N497" s="75"/>
      <c r="O497" s="75"/>
      <c r="P497" s="81"/>
    </row>
    <row r="498" spans="1:16" ht="25.5">
      <c r="A498" s="131"/>
      <c r="B498" s="125"/>
      <c r="C498" s="110"/>
      <c r="D498" s="121"/>
      <c r="E498" s="10" t="s">
        <v>844</v>
      </c>
      <c r="F498" s="64"/>
      <c r="G498" s="64"/>
      <c r="H498" s="64"/>
      <c r="I498" s="64"/>
      <c r="J498" s="75"/>
      <c r="K498" s="75"/>
      <c r="L498" s="75"/>
      <c r="M498" s="75"/>
      <c r="N498" s="75"/>
      <c r="O498" s="75"/>
      <c r="P498" s="81"/>
    </row>
    <row r="499" spans="1:16" ht="12.75">
      <c r="A499" s="131"/>
      <c r="B499" s="125"/>
      <c r="C499" s="110"/>
      <c r="D499" s="121"/>
      <c r="E499" s="10" t="s">
        <v>845</v>
      </c>
      <c r="F499" s="65"/>
      <c r="G499" s="65"/>
      <c r="H499" s="65"/>
      <c r="I499" s="65"/>
      <c r="J499" s="76"/>
      <c r="K499" s="76"/>
      <c r="L499" s="76"/>
      <c r="M499" s="76"/>
      <c r="N499" s="76"/>
      <c r="O499" s="76"/>
      <c r="P499" s="82"/>
    </row>
    <row r="500" spans="1:16" ht="39" customHeight="1">
      <c r="A500" s="131"/>
      <c r="B500" s="125"/>
      <c r="C500" s="110"/>
      <c r="D500" s="94" t="s">
        <v>585</v>
      </c>
      <c r="E500" s="10" t="s">
        <v>1009</v>
      </c>
      <c r="F500" s="63" t="s">
        <v>1056</v>
      </c>
      <c r="G500" s="63" t="s">
        <v>1199</v>
      </c>
      <c r="H500" s="63" t="s">
        <v>1321</v>
      </c>
      <c r="I500" s="63" t="s">
        <v>1448</v>
      </c>
      <c r="J500" s="74">
        <v>1</v>
      </c>
      <c r="K500" s="74">
        <v>2</v>
      </c>
      <c r="L500" s="74">
        <v>4</v>
      </c>
      <c r="M500" s="74">
        <v>8</v>
      </c>
      <c r="N500" s="74">
        <v>16</v>
      </c>
      <c r="O500" s="74">
        <v>32</v>
      </c>
      <c r="P500" s="140">
        <f>SUM(J500:O500)/63</f>
        <v>1</v>
      </c>
    </row>
    <row r="501" spans="1:16" ht="38.25">
      <c r="A501" s="131"/>
      <c r="B501" s="125"/>
      <c r="C501" s="110"/>
      <c r="D501" s="121"/>
      <c r="E501" s="10" t="s">
        <v>846</v>
      </c>
      <c r="F501" s="64"/>
      <c r="G501" s="64"/>
      <c r="H501" s="64"/>
      <c r="I501" s="64"/>
      <c r="J501" s="75"/>
      <c r="K501" s="75"/>
      <c r="L501" s="75"/>
      <c r="M501" s="75"/>
      <c r="N501" s="75"/>
      <c r="O501" s="75"/>
      <c r="P501" s="81"/>
    </row>
    <row r="502" spans="1:16" ht="25.5">
      <c r="A502" s="131"/>
      <c r="B502" s="125"/>
      <c r="C502" s="110"/>
      <c r="D502" s="121"/>
      <c r="E502" s="10" t="s">
        <v>847</v>
      </c>
      <c r="F502" s="64"/>
      <c r="G502" s="64"/>
      <c r="H502" s="64"/>
      <c r="I502" s="64"/>
      <c r="J502" s="75"/>
      <c r="K502" s="75"/>
      <c r="L502" s="75"/>
      <c r="M502" s="75"/>
      <c r="N502" s="75"/>
      <c r="O502" s="75"/>
      <c r="P502" s="81"/>
    </row>
    <row r="503" spans="1:16" ht="25.5">
      <c r="A503" s="131"/>
      <c r="B503" s="125"/>
      <c r="C503" s="110"/>
      <c r="D503" s="121"/>
      <c r="E503" s="10" t="s">
        <v>848</v>
      </c>
      <c r="F503" s="64"/>
      <c r="G503" s="64"/>
      <c r="H503" s="64"/>
      <c r="I503" s="64"/>
      <c r="J503" s="75"/>
      <c r="K503" s="75"/>
      <c r="L503" s="75"/>
      <c r="M503" s="75"/>
      <c r="N503" s="75"/>
      <c r="O503" s="75"/>
      <c r="P503" s="81"/>
    </row>
    <row r="504" spans="1:16" ht="51">
      <c r="A504" s="131"/>
      <c r="B504" s="125"/>
      <c r="C504" s="110"/>
      <c r="D504" s="121"/>
      <c r="E504" s="10" t="s">
        <v>849</v>
      </c>
      <c r="F504" s="64"/>
      <c r="G504" s="64"/>
      <c r="H504" s="64"/>
      <c r="I504" s="64"/>
      <c r="J504" s="75"/>
      <c r="K504" s="75"/>
      <c r="L504" s="75"/>
      <c r="M504" s="75"/>
      <c r="N504" s="75"/>
      <c r="O504" s="75"/>
      <c r="P504" s="81"/>
    </row>
    <row r="505" spans="1:16" ht="25.5">
      <c r="A505" s="131"/>
      <c r="B505" s="125"/>
      <c r="C505" s="110"/>
      <c r="D505" s="121"/>
      <c r="E505" s="10" t="s">
        <v>850</v>
      </c>
      <c r="F505" s="64"/>
      <c r="G505" s="64"/>
      <c r="H505" s="64"/>
      <c r="I505" s="64"/>
      <c r="J505" s="75"/>
      <c r="K505" s="75"/>
      <c r="L505" s="75"/>
      <c r="M505" s="75"/>
      <c r="N505" s="75"/>
      <c r="O505" s="75"/>
      <c r="P505" s="81"/>
    </row>
    <row r="506" spans="1:16" ht="38.25">
      <c r="A506" s="131"/>
      <c r="B506" s="125"/>
      <c r="C506" s="110"/>
      <c r="D506" s="121"/>
      <c r="E506" s="10" t="s">
        <v>851</v>
      </c>
      <c r="F506" s="64"/>
      <c r="G506" s="64"/>
      <c r="H506" s="64"/>
      <c r="I506" s="64"/>
      <c r="J506" s="75"/>
      <c r="K506" s="75"/>
      <c r="L506" s="75"/>
      <c r="M506" s="75"/>
      <c r="N506" s="75"/>
      <c r="O506" s="75"/>
      <c r="P506" s="81"/>
    </row>
    <row r="507" spans="1:16" ht="40.5" customHeight="1">
      <c r="A507" s="131"/>
      <c r="B507" s="125"/>
      <c r="C507" s="110"/>
      <c r="D507" s="121"/>
      <c r="E507" s="10" t="s">
        <v>852</v>
      </c>
      <c r="F507" s="65"/>
      <c r="G507" s="65"/>
      <c r="H507" s="65"/>
      <c r="I507" s="65"/>
      <c r="J507" s="76"/>
      <c r="K507" s="76"/>
      <c r="L507" s="76"/>
      <c r="M507" s="76"/>
      <c r="N507" s="76"/>
      <c r="O507" s="76"/>
      <c r="P507" s="82"/>
    </row>
    <row r="508" spans="1:16" ht="39" customHeight="1">
      <c r="A508" s="131"/>
      <c r="B508" s="125"/>
      <c r="C508" s="110"/>
      <c r="D508" s="94" t="s">
        <v>586</v>
      </c>
      <c r="E508" s="10" t="s">
        <v>853</v>
      </c>
      <c r="F508" s="63" t="s">
        <v>1057</v>
      </c>
      <c r="G508" s="63" t="s">
        <v>1199</v>
      </c>
      <c r="H508" s="63" t="s">
        <v>1322</v>
      </c>
      <c r="I508" s="63" t="s">
        <v>1448</v>
      </c>
      <c r="J508" s="74">
        <v>1</v>
      </c>
      <c r="K508" s="74">
        <v>2</v>
      </c>
      <c r="L508" s="74">
        <v>4</v>
      </c>
      <c r="M508" s="74">
        <v>8</v>
      </c>
      <c r="N508" s="74">
        <v>16</v>
      </c>
      <c r="O508" s="74">
        <v>32</v>
      </c>
      <c r="P508" s="140">
        <f>SUM(J508:O508)/63</f>
        <v>1</v>
      </c>
    </row>
    <row r="509" spans="1:16" ht="25.5">
      <c r="A509" s="131"/>
      <c r="B509" s="125"/>
      <c r="C509" s="110"/>
      <c r="D509" s="121"/>
      <c r="E509" s="10" t="s">
        <v>854</v>
      </c>
      <c r="F509" s="64"/>
      <c r="G509" s="64"/>
      <c r="H509" s="64"/>
      <c r="I509" s="64"/>
      <c r="J509" s="75"/>
      <c r="K509" s="75"/>
      <c r="L509" s="75"/>
      <c r="M509" s="75"/>
      <c r="N509" s="75"/>
      <c r="O509" s="75"/>
      <c r="P509" s="81"/>
    </row>
    <row r="510" spans="1:16" ht="25.5">
      <c r="A510" s="131"/>
      <c r="B510" s="125"/>
      <c r="C510" s="110"/>
      <c r="D510" s="121"/>
      <c r="E510" s="10" t="s">
        <v>855</v>
      </c>
      <c r="F510" s="64"/>
      <c r="G510" s="64"/>
      <c r="H510" s="64"/>
      <c r="I510" s="64"/>
      <c r="J510" s="75"/>
      <c r="K510" s="75"/>
      <c r="L510" s="75"/>
      <c r="M510" s="75"/>
      <c r="N510" s="75"/>
      <c r="O510" s="75"/>
      <c r="P510" s="81"/>
    </row>
    <row r="511" spans="1:16" ht="38.25">
      <c r="A511" s="131"/>
      <c r="B511" s="125"/>
      <c r="C511" s="110"/>
      <c r="D511" s="121"/>
      <c r="E511" s="10" t="s">
        <v>856</v>
      </c>
      <c r="F511" s="64"/>
      <c r="G511" s="64"/>
      <c r="H511" s="64"/>
      <c r="I511" s="64"/>
      <c r="J511" s="75"/>
      <c r="K511" s="75"/>
      <c r="L511" s="75"/>
      <c r="M511" s="75"/>
      <c r="N511" s="75"/>
      <c r="O511" s="75"/>
      <c r="P511" s="81"/>
    </row>
    <row r="512" spans="1:16" ht="12.75">
      <c r="A512" s="131"/>
      <c r="B512" s="125"/>
      <c r="C512" s="110"/>
      <c r="D512" s="121"/>
      <c r="E512" s="10" t="s">
        <v>716</v>
      </c>
      <c r="F512" s="64"/>
      <c r="G512" s="64"/>
      <c r="H512" s="64"/>
      <c r="I512" s="64"/>
      <c r="J512" s="75"/>
      <c r="K512" s="75"/>
      <c r="L512" s="75"/>
      <c r="M512" s="75"/>
      <c r="N512" s="75"/>
      <c r="O512" s="75"/>
      <c r="P512" s="81"/>
    </row>
    <row r="513" spans="1:16" ht="12.75">
      <c r="A513" s="131"/>
      <c r="B513" s="125"/>
      <c r="C513" s="110"/>
      <c r="D513" s="121"/>
      <c r="E513" s="10" t="s">
        <v>717</v>
      </c>
      <c r="F513" s="64"/>
      <c r="G513" s="64"/>
      <c r="H513" s="64"/>
      <c r="I513" s="64"/>
      <c r="J513" s="75"/>
      <c r="K513" s="75"/>
      <c r="L513" s="75"/>
      <c r="M513" s="75"/>
      <c r="N513" s="75"/>
      <c r="O513" s="75"/>
      <c r="P513" s="81"/>
    </row>
    <row r="514" spans="1:16" ht="25.5">
      <c r="A514" s="131"/>
      <c r="B514" s="125"/>
      <c r="C514" s="110"/>
      <c r="D514" s="121"/>
      <c r="E514" s="10" t="s">
        <v>718</v>
      </c>
      <c r="F514" s="65"/>
      <c r="G514" s="65"/>
      <c r="H514" s="65"/>
      <c r="I514" s="65"/>
      <c r="J514" s="76"/>
      <c r="K514" s="76"/>
      <c r="L514" s="76"/>
      <c r="M514" s="76"/>
      <c r="N514" s="76"/>
      <c r="O514" s="76"/>
      <c r="P514" s="82"/>
    </row>
    <row r="515" spans="1:16" ht="39" customHeight="1">
      <c r="A515" s="131"/>
      <c r="B515" s="125"/>
      <c r="C515" s="110"/>
      <c r="D515" s="94" t="s">
        <v>587</v>
      </c>
      <c r="E515" s="10" t="s">
        <v>719</v>
      </c>
      <c r="F515" s="63" t="s">
        <v>1058</v>
      </c>
      <c r="G515" s="63" t="s">
        <v>1199</v>
      </c>
      <c r="H515" s="63" t="s">
        <v>1323</v>
      </c>
      <c r="I515" s="63" t="s">
        <v>1448</v>
      </c>
      <c r="J515" s="74">
        <v>1</v>
      </c>
      <c r="K515" s="74">
        <v>2</v>
      </c>
      <c r="L515" s="74">
        <v>4</v>
      </c>
      <c r="M515" s="74">
        <v>8</v>
      </c>
      <c r="N515" s="74">
        <v>16</v>
      </c>
      <c r="O515" s="74">
        <v>32</v>
      </c>
      <c r="P515" s="140">
        <f>SUM(J515:O515)/63</f>
        <v>1</v>
      </c>
    </row>
    <row r="516" spans="1:16" ht="83.25" customHeight="1">
      <c r="A516" s="131"/>
      <c r="B516" s="125"/>
      <c r="C516" s="110"/>
      <c r="D516" s="121"/>
      <c r="E516" s="10" t="s">
        <v>720</v>
      </c>
      <c r="F516" s="65"/>
      <c r="G516" s="65"/>
      <c r="H516" s="65"/>
      <c r="I516" s="65"/>
      <c r="J516" s="76"/>
      <c r="K516" s="76"/>
      <c r="L516" s="76"/>
      <c r="M516" s="76"/>
      <c r="N516" s="76"/>
      <c r="O516" s="76"/>
      <c r="P516" s="82"/>
    </row>
    <row r="517" spans="1:16" ht="39" customHeight="1">
      <c r="A517" s="131"/>
      <c r="B517" s="125"/>
      <c r="C517" s="110"/>
      <c r="D517" s="94" t="s">
        <v>588</v>
      </c>
      <c r="E517" s="10" t="s">
        <v>1010</v>
      </c>
      <c r="F517" s="63" t="s">
        <v>1059</v>
      </c>
      <c r="G517" s="63" t="s">
        <v>1199</v>
      </c>
      <c r="H517" s="63" t="s">
        <v>1324</v>
      </c>
      <c r="I517" s="63" t="s">
        <v>1448</v>
      </c>
      <c r="J517" s="74">
        <v>1</v>
      </c>
      <c r="K517" s="74">
        <v>2</v>
      </c>
      <c r="L517" s="74">
        <v>4</v>
      </c>
      <c r="M517" s="74">
        <v>8</v>
      </c>
      <c r="N517" s="74">
        <v>16</v>
      </c>
      <c r="O517" s="74">
        <v>32</v>
      </c>
      <c r="P517" s="140">
        <f>SUM(J517:O517)/63</f>
        <v>1</v>
      </c>
    </row>
    <row r="518" spans="1:16" ht="46.5" customHeight="1">
      <c r="A518" s="131"/>
      <c r="B518" s="125"/>
      <c r="C518" s="110"/>
      <c r="D518" s="121"/>
      <c r="E518" s="10" t="s">
        <v>721</v>
      </c>
      <c r="F518" s="64"/>
      <c r="G518" s="64"/>
      <c r="H518" s="64"/>
      <c r="I518" s="64"/>
      <c r="J518" s="75"/>
      <c r="K518" s="75"/>
      <c r="L518" s="75"/>
      <c r="M518" s="75"/>
      <c r="N518" s="75"/>
      <c r="O518" s="75"/>
      <c r="P518" s="81"/>
    </row>
    <row r="519" spans="1:16" ht="51" customHeight="1" thickBot="1">
      <c r="A519" s="131"/>
      <c r="B519" s="126"/>
      <c r="C519" s="124"/>
      <c r="D519" s="122"/>
      <c r="E519" s="16" t="s">
        <v>722</v>
      </c>
      <c r="F519" s="66"/>
      <c r="G519" s="66"/>
      <c r="H519" s="66"/>
      <c r="I519" s="66"/>
      <c r="J519" s="79"/>
      <c r="K519" s="79"/>
      <c r="L519" s="79"/>
      <c r="M519" s="79"/>
      <c r="N519" s="79"/>
      <c r="O519" s="79"/>
      <c r="P519" s="83"/>
    </row>
    <row r="520" spans="1:16" ht="53.25" customHeight="1" thickTop="1">
      <c r="A520" s="131"/>
      <c r="B520" s="99" t="s">
        <v>675</v>
      </c>
      <c r="C520" s="95" t="s">
        <v>589</v>
      </c>
      <c r="D520" s="103" t="s">
        <v>590</v>
      </c>
      <c r="E520" s="12" t="s">
        <v>723</v>
      </c>
      <c r="F520" s="68" t="s">
        <v>1084</v>
      </c>
      <c r="G520" s="68" t="s">
        <v>1199</v>
      </c>
      <c r="H520" s="68" t="s">
        <v>1325</v>
      </c>
      <c r="I520" s="68" t="s">
        <v>1449</v>
      </c>
      <c r="J520" s="85">
        <v>1</v>
      </c>
      <c r="K520" s="85">
        <v>2</v>
      </c>
      <c r="L520" s="85">
        <v>4</v>
      </c>
      <c r="M520" s="85">
        <v>8</v>
      </c>
      <c r="N520" s="85">
        <v>16</v>
      </c>
      <c r="O520" s="85">
        <v>32</v>
      </c>
      <c r="P520" s="141">
        <f>SUM(J520:O520)/63</f>
        <v>1</v>
      </c>
    </row>
    <row r="521" spans="1:16" ht="25.5">
      <c r="A521" s="131"/>
      <c r="B521" s="100"/>
      <c r="C521" s="97"/>
      <c r="D521" s="118"/>
      <c r="E521" s="8" t="s">
        <v>724</v>
      </c>
      <c r="F521" s="64"/>
      <c r="G521" s="64"/>
      <c r="H521" s="64"/>
      <c r="I521" s="64"/>
      <c r="J521" s="75"/>
      <c r="K521" s="75"/>
      <c r="L521" s="75"/>
      <c r="M521" s="75"/>
      <c r="N521" s="75"/>
      <c r="O521" s="75"/>
      <c r="P521" s="81"/>
    </row>
    <row r="522" spans="1:16" ht="38.25">
      <c r="A522" s="131"/>
      <c r="B522" s="100"/>
      <c r="C522" s="97"/>
      <c r="D522" s="118"/>
      <c r="E522" s="8" t="s">
        <v>725</v>
      </c>
      <c r="F522" s="64"/>
      <c r="G522" s="64"/>
      <c r="H522" s="64"/>
      <c r="I522" s="64"/>
      <c r="J522" s="75"/>
      <c r="K522" s="75"/>
      <c r="L522" s="75"/>
      <c r="M522" s="75"/>
      <c r="N522" s="75"/>
      <c r="O522" s="75"/>
      <c r="P522" s="81"/>
    </row>
    <row r="523" spans="1:16" ht="38.25">
      <c r="A523" s="131"/>
      <c r="B523" s="100"/>
      <c r="C523" s="97"/>
      <c r="D523" s="118"/>
      <c r="E523" s="8" t="s">
        <v>726</v>
      </c>
      <c r="F523" s="64"/>
      <c r="G523" s="64"/>
      <c r="H523" s="64"/>
      <c r="I523" s="64"/>
      <c r="J523" s="75"/>
      <c r="K523" s="75"/>
      <c r="L523" s="75"/>
      <c r="M523" s="75"/>
      <c r="N523" s="75"/>
      <c r="O523" s="75"/>
      <c r="P523" s="81"/>
    </row>
    <row r="524" spans="1:16" ht="38.25">
      <c r="A524" s="131"/>
      <c r="B524" s="100"/>
      <c r="C524" s="97"/>
      <c r="D524" s="118"/>
      <c r="E524" s="8" t="s">
        <v>727</v>
      </c>
      <c r="F524" s="64"/>
      <c r="G524" s="64"/>
      <c r="H524" s="64"/>
      <c r="I524" s="64"/>
      <c r="J524" s="75"/>
      <c r="K524" s="75"/>
      <c r="L524" s="75"/>
      <c r="M524" s="75"/>
      <c r="N524" s="75"/>
      <c r="O524" s="75"/>
      <c r="P524" s="81"/>
    </row>
    <row r="525" spans="1:16" ht="25.5">
      <c r="A525" s="131"/>
      <c r="B525" s="100"/>
      <c r="C525" s="97"/>
      <c r="D525" s="118"/>
      <c r="E525" s="8" t="s">
        <v>728</v>
      </c>
      <c r="F525" s="65"/>
      <c r="G525" s="65"/>
      <c r="H525" s="65"/>
      <c r="I525" s="65"/>
      <c r="J525" s="76"/>
      <c r="K525" s="76"/>
      <c r="L525" s="76"/>
      <c r="M525" s="76"/>
      <c r="N525" s="76"/>
      <c r="O525" s="76"/>
      <c r="P525" s="82"/>
    </row>
    <row r="526" spans="1:16" ht="26.25" customHeight="1">
      <c r="A526" s="131"/>
      <c r="B526" s="100"/>
      <c r="C526" s="97"/>
      <c r="D526" s="104" t="s">
        <v>591</v>
      </c>
      <c r="E526" s="8" t="s">
        <v>729</v>
      </c>
      <c r="F526" s="67" t="s">
        <v>1085</v>
      </c>
      <c r="G526" s="67" t="s">
        <v>1199</v>
      </c>
      <c r="H526" s="67" t="s">
        <v>1326</v>
      </c>
      <c r="I526" s="67" t="s">
        <v>1449</v>
      </c>
      <c r="J526" s="78">
        <v>1</v>
      </c>
      <c r="K526" s="78">
        <v>2</v>
      </c>
      <c r="L526" s="78">
        <v>4</v>
      </c>
      <c r="M526" s="78">
        <v>8</v>
      </c>
      <c r="N526" s="78">
        <v>16</v>
      </c>
      <c r="O526" s="78">
        <v>32</v>
      </c>
      <c r="P526" s="140">
        <f>SUM(J526:O526)/63</f>
        <v>1</v>
      </c>
    </row>
    <row r="527" spans="1:16" ht="40.5" customHeight="1">
      <c r="A527" s="131"/>
      <c r="B527" s="100"/>
      <c r="C527" s="97"/>
      <c r="D527" s="118"/>
      <c r="E527" s="8" t="s">
        <v>730</v>
      </c>
      <c r="F527" s="64"/>
      <c r="G527" s="64"/>
      <c r="H527" s="64"/>
      <c r="I527" s="64"/>
      <c r="J527" s="75"/>
      <c r="K527" s="75"/>
      <c r="L527" s="75"/>
      <c r="M527" s="75"/>
      <c r="N527" s="75"/>
      <c r="O527" s="75"/>
      <c r="P527" s="81"/>
    </row>
    <row r="528" spans="1:16" ht="68.25" customHeight="1">
      <c r="A528" s="131"/>
      <c r="B528" s="100"/>
      <c r="C528" s="97"/>
      <c r="D528" s="118"/>
      <c r="E528" s="8" t="s">
        <v>731</v>
      </c>
      <c r="F528" s="65"/>
      <c r="G528" s="65"/>
      <c r="H528" s="65"/>
      <c r="I528" s="65"/>
      <c r="J528" s="76"/>
      <c r="K528" s="76"/>
      <c r="L528" s="76"/>
      <c r="M528" s="76"/>
      <c r="N528" s="76"/>
      <c r="O528" s="76"/>
      <c r="P528" s="82"/>
    </row>
    <row r="529" spans="1:16" ht="12.75" customHeight="1">
      <c r="A529" s="131"/>
      <c r="B529" s="100"/>
      <c r="C529" s="97"/>
      <c r="D529" s="104" t="s">
        <v>592</v>
      </c>
      <c r="E529" s="8" t="s">
        <v>732</v>
      </c>
      <c r="F529" s="67" t="s">
        <v>1086</v>
      </c>
      <c r="G529" s="67" t="s">
        <v>1199</v>
      </c>
      <c r="H529" s="67" t="s">
        <v>1327</v>
      </c>
      <c r="I529" s="67" t="s">
        <v>1449</v>
      </c>
      <c r="J529" s="78">
        <v>1</v>
      </c>
      <c r="K529" s="78">
        <v>2</v>
      </c>
      <c r="L529" s="78">
        <v>4</v>
      </c>
      <c r="M529" s="78">
        <v>8</v>
      </c>
      <c r="N529" s="78">
        <v>16</v>
      </c>
      <c r="O529" s="78">
        <v>32</v>
      </c>
      <c r="P529" s="140">
        <f>SUM(J529:O529)/63</f>
        <v>1</v>
      </c>
    </row>
    <row r="530" spans="1:16" ht="12.75">
      <c r="A530" s="131"/>
      <c r="B530" s="100"/>
      <c r="C530" s="97"/>
      <c r="D530" s="118"/>
      <c r="E530" s="8" t="s">
        <v>733</v>
      </c>
      <c r="F530" s="64"/>
      <c r="G530" s="64"/>
      <c r="H530" s="64"/>
      <c r="I530" s="64"/>
      <c r="J530" s="75"/>
      <c r="K530" s="75"/>
      <c r="L530" s="75"/>
      <c r="M530" s="75"/>
      <c r="N530" s="75"/>
      <c r="O530" s="75"/>
      <c r="P530" s="81"/>
    </row>
    <row r="531" spans="1:16" ht="91.5" customHeight="1">
      <c r="A531" s="131"/>
      <c r="B531" s="100"/>
      <c r="C531" s="97"/>
      <c r="D531" s="118"/>
      <c r="E531" s="8" t="s">
        <v>1011</v>
      </c>
      <c r="F531" s="65"/>
      <c r="G531" s="65"/>
      <c r="H531" s="65"/>
      <c r="I531" s="65"/>
      <c r="J531" s="76"/>
      <c r="K531" s="76"/>
      <c r="L531" s="76"/>
      <c r="M531" s="76"/>
      <c r="N531" s="76"/>
      <c r="O531" s="76"/>
      <c r="P531" s="82"/>
    </row>
    <row r="532" spans="1:16" ht="26.25" customHeight="1">
      <c r="A532" s="131"/>
      <c r="B532" s="100"/>
      <c r="C532" s="97"/>
      <c r="D532" s="104" t="s">
        <v>593</v>
      </c>
      <c r="E532" s="8" t="s">
        <v>734</v>
      </c>
      <c r="F532" s="67" t="s">
        <v>1087</v>
      </c>
      <c r="G532" s="67" t="s">
        <v>1199</v>
      </c>
      <c r="H532" s="67" t="s">
        <v>1328</v>
      </c>
      <c r="I532" s="67" t="s">
        <v>1450</v>
      </c>
      <c r="J532" s="78">
        <v>1</v>
      </c>
      <c r="K532" s="78">
        <v>2</v>
      </c>
      <c r="L532" s="78">
        <v>4</v>
      </c>
      <c r="M532" s="78">
        <v>8</v>
      </c>
      <c r="N532" s="78">
        <v>16</v>
      </c>
      <c r="O532" s="78">
        <v>32</v>
      </c>
      <c r="P532" s="140">
        <f>SUM(J532:O532)/63</f>
        <v>1</v>
      </c>
    </row>
    <row r="533" spans="1:16" ht="38.25">
      <c r="A533" s="131"/>
      <c r="B533" s="100"/>
      <c r="C533" s="97"/>
      <c r="D533" s="118"/>
      <c r="E533" s="8" t="s">
        <v>735</v>
      </c>
      <c r="F533" s="64"/>
      <c r="G533" s="64"/>
      <c r="H533" s="64"/>
      <c r="I533" s="64"/>
      <c r="J533" s="75"/>
      <c r="K533" s="75"/>
      <c r="L533" s="75"/>
      <c r="M533" s="75"/>
      <c r="N533" s="75"/>
      <c r="O533" s="75"/>
      <c r="P533" s="81"/>
    </row>
    <row r="534" spans="1:16" ht="12.75">
      <c r="A534" s="131"/>
      <c r="B534" s="100"/>
      <c r="C534" s="97"/>
      <c r="D534" s="118"/>
      <c r="E534" s="8" t="s">
        <v>736</v>
      </c>
      <c r="F534" s="64"/>
      <c r="G534" s="64"/>
      <c r="H534" s="64"/>
      <c r="I534" s="64"/>
      <c r="J534" s="75"/>
      <c r="K534" s="75"/>
      <c r="L534" s="75"/>
      <c r="M534" s="75"/>
      <c r="N534" s="75"/>
      <c r="O534" s="75"/>
      <c r="P534" s="81"/>
    </row>
    <row r="535" spans="1:16" ht="25.5">
      <c r="A535" s="131"/>
      <c r="B535" s="100"/>
      <c r="C535" s="97"/>
      <c r="D535" s="118"/>
      <c r="E535" s="8" t="s">
        <v>737</v>
      </c>
      <c r="F535" s="64"/>
      <c r="G535" s="64"/>
      <c r="H535" s="64"/>
      <c r="I535" s="64"/>
      <c r="J535" s="75"/>
      <c r="K535" s="75"/>
      <c r="L535" s="75"/>
      <c r="M535" s="75"/>
      <c r="N535" s="75"/>
      <c r="O535" s="75"/>
      <c r="P535" s="81"/>
    </row>
    <row r="536" spans="1:16" ht="25.5">
      <c r="A536" s="131"/>
      <c r="B536" s="100"/>
      <c r="C536" s="97"/>
      <c r="D536" s="118"/>
      <c r="E536" s="8" t="s">
        <v>738</v>
      </c>
      <c r="F536" s="64"/>
      <c r="G536" s="64"/>
      <c r="H536" s="64"/>
      <c r="I536" s="64"/>
      <c r="J536" s="75"/>
      <c r="K536" s="75"/>
      <c r="L536" s="75"/>
      <c r="M536" s="75"/>
      <c r="N536" s="75"/>
      <c r="O536" s="75"/>
      <c r="P536" s="81"/>
    </row>
    <row r="537" spans="1:16" ht="25.5">
      <c r="A537" s="131"/>
      <c r="B537" s="100"/>
      <c r="C537" s="97"/>
      <c r="D537" s="118"/>
      <c r="E537" s="8" t="s">
        <v>739</v>
      </c>
      <c r="F537" s="65"/>
      <c r="G537" s="65"/>
      <c r="H537" s="65"/>
      <c r="I537" s="65"/>
      <c r="J537" s="76"/>
      <c r="K537" s="76"/>
      <c r="L537" s="76"/>
      <c r="M537" s="76"/>
      <c r="N537" s="76"/>
      <c r="O537" s="76"/>
      <c r="P537" s="82"/>
    </row>
    <row r="538" spans="1:16" ht="31.5" customHeight="1">
      <c r="A538" s="131"/>
      <c r="B538" s="100"/>
      <c r="C538" s="96" t="s">
        <v>594</v>
      </c>
      <c r="D538" s="104" t="s">
        <v>595</v>
      </c>
      <c r="E538" s="8" t="s">
        <v>143</v>
      </c>
      <c r="F538" s="67" t="s">
        <v>1088</v>
      </c>
      <c r="G538" s="67" t="s">
        <v>1199</v>
      </c>
      <c r="H538" s="67" t="s">
        <v>1329</v>
      </c>
      <c r="I538" s="67" t="s">
        <v>1451</v>
      </c>
      <c r="J538" s="78">
        <v>1</v>
      </c>
      <c r="K538" s="78">
        <v>2</v>
      </c>
      <c r="L538" s="78">
        <v>4</v>
      </c>
      <c r="M538" s="78">
        <v>8</v>
      </c>
      <c r="N538" s="78">
        <v>16</v>
      </c>
      <c r="O538" s="78">
        <v>32</v>
      </c>
      <c r="P538" s="140">
        <f>SUM(J538:O538)/63</f>
        <v>1</v>
      </c>
    </row>
    <row r="539" spans="1:16" ht="38.25">
      <c r="A539" s="131"/>
      <c r="B539" s="100"/>
      <c r="C539" s="97"/>
      <c r="D539" s="118"/>
      <c r="E539" s="8" t="s">
        <v>144</v>
      </c>
      <c r="F539" s="64"/>
      <c r="G539" s="64"/>
      <c r="H539" s="64"/>
      <c r="I539" s="64"/>
      <c r="J539" s="75"/>
      <c r="K539" s="75"/>
      <c r="L539" s="75"/>
      <c r="M539" s="75"/>
      <c r="N539" s="75"/>
      <c r="O539" s="75"/>
      <c r="P539" s="81"/>
    </row>
    <row r="540" spans="1:16" ht="12.75">
      <c r="A540" s="131"/>
      <c r="B540" s="100"/>
      <c r="C540" s="97"/>
      <c r="D540" s="118"/>
      <c r="E540" s="8" t="s">
        <v>145</v>
      </c>
      <c r="F540" s="64"/>
      <c r="G540" s="64"/>
      <c r="H540" s="64"/>
      <c r="I540" s="64"/>
      <c r="J540" s="75"/>
      <c r="K540" s="75"/>
      <c r="L540" s="75"/>
      <c r="M540" s="75"/>
      <c r="N540" s="75"/>
      <c r="O540" s="75"/>
      <c r="P540" s="81"/>
    </row>
    <row r="541" spans="1:16" ht="35.25" customHeight="1">
      <c r="A541" s="131"/>
      <c r="B541" s="100"/>
      <c r="C541" s="97"/>
      <c r="D541" s="118"/>
      <c r="E541" s="8" t="s">
        <v>146</v>
      </c>
      <c r="F541" s="65"/>
      <c r="G541" s="65"/>
      <c r="H541" s="65"/>
      <c r="I541" s="65"/>
      <c r="J541" s="76"/>
      <c r="K541" s="76"/>
      <c r="L541" s="76"/>
      <c r="M541" s="76"/>
      <c r="N541" s="76"/>
      <c r="O541" s="76"/>
      <c r="P541" s="82"/>
    </row>
    <row r="542" spans="1:16" ht="52.5" customHeight="1">
      <c r="A542" s="131"/>
      <c r="B542" s="100"/>
      <c r="C542" s="97"/>
      <c r="D542" s="104" t="s">
        <v>596</v>
      </c>
      <c r="E542" s="8" t="s">
        <v>147</v>
      </c>
      <c r="F542" s="67" t="s">
        <v>1089</v>
      </c>
      <c r="G542" s="67" t="s">
        <v>1199</v>
      </c>
      <c r="H542" s="67" t="s">
        <v>1330</v>
      </c>
      <c r="I542" s="67" t="s">
        <v>1452</v>
      </c>
      <c r="J542" s="78">
        <v>1</v>
      </c>
      <c r="K542" s="78">
        <v>2</v>
      </c>
      <c r="L542" s="78">
        <v>4</v>
      </c>
      <c r="M542" s="78">
        <v>8</v>
      </c>
      <c r="N542" s="78">
        <v>16</v>
      </c>
      <c r="O542" s="78">
        <v>32</v>
      </c>
      <c r="P542" s="140">
        <f>SUM(J542:O542)/63</f>
        <v>1</v>
      </c>
    </row>
    <row r="543" spans="1:16" ht="25.5">
      <c r="A543" s="131"/>
      <c r="B543" s="100"/>
      <c r="C543" s="97"/>
      <c r="D543" s="118"/>
      <c r="E543" s="8" t="s">
        <v>148</v>
      </c>
      <c r="F543" s="64"/>
      <c r="G543" s="64"/>
      <c r="H543" s="64"/>
      <c r="I543" s="64"/>
      <c r="J543" s="75"/>
      <c r="K543" s="75"/>
      <c r="L543" s="75"/>
      <c r="M543" s="75"/>
      <c r="N543" s="75"/>
      <c r="O543" s="75"/>
      <c r="P543" s="81"/>
    </row>
    <row r="544" spans="1:16" ht="38.25">
      <c r="A544" s="131"/>
      <c r="B544" s="100"/>
      <c r="C544" s="97"/>
      <c r="D544" s="118"/>
      <c r="E544" s="8" t="s">
        <v>149</v>
      </c>
      <c r="F544" s="64"/>
      <c r="G544" s="64"/>
      <c r="H544" s="64"/>
      <c r="I544" s="64"/>
      <c r="J544" s="75"/>
      <c r="K544" s="75"/>
      <c r="L544" s="75"/>
      <c r="M544" s="75"/>
      <c r="N544" s="75"/>
      <c r="O544" s="75"/>
      <c r="P544" s="81"/>
    </row>
    <row r="545" spans="1:16" ht="38.25">
      <c r="A545" s="131"/>
      <c r="B545" s="100"/>
      <c r="C545" s="97"/>
      <c r="D545" s="118"/>
      <c r="E545" s="8" t="s">
        <v>150</v>
      </c>
      <c r="F545" s="65"/>
      <c r="G545" s="65"/>
      <c r="H545" s="65"/>
      <c r="I545" s="65"/>
      <c r="J545" s="76"/>
      <c r="K545" s="76"/>
      <c r="L545" s="76"/>
      <c r="M545" s="76"/>
      <c r="N545" s="76"/>
      <c r="O545" s="76"/>
      <c r="P545" s="82"/>
    </row>
    <row r="546" spans="1:16" ht="39" customHeight="1">
      <c r="A546" s="131"/>
      <c r="B546" s="100"/>
      <c r="C546" s="97"/>
      <c r="D546" s="104" t="s">
        <v>597</v>
      </c>
      <c r="E546" s="8" t="s">
        <v>151</v>
      </c>
      <c r="F546" s="67" t="s">
        <v>1090</v>
      </c>
      <c r="G546" s="67" t="s">
        <v>1199</v>
      </c>
      <c r="H546" s="67" t="s">
        <v>1331</v>
      </c>
      <c r="I546" s="67" t="s">
        <v>1453</v>
      </c>
      <c r="J546" s="78">
        <v>1</v>
      </c>
      <c r="K546" s="78">
        <v>2</v>
      </c>
      <c r="L546" s="78">
        <v>4</v>
      </c>
      <c r="M546" s="78">
        <v>8</v>
      </c>
      <c r="N546" s="78">
        <v>16</v>
      </c>
      <c r="O546" s="78">
        <v>32</v>
      </c>
      <c r="P546" s="140">
        <f>SUM(J546:O546)/63</f>
        <v>1</v>
      </c>
    </row>
    <row r="547" spans="1:16" ht="63.75">
      <c r="A547" s="131"/>
      <c r="B547" s="100"/>
      <c r="C547" s="97"/>
      <c r="D547" s="118"/>
      <c r="E547" s="8" t="s">
        <v>152</v>
      </c>
      <c r="F547" s="64"/>
      <c r="G547" s="64"/>
      <c r="H547" s="64"/>
      <c r="I547" s="64"/>
      <c r="J547" s="75"/>
      <c r="K547" s="75"/>
      <c r="L547" s="75"/>
      <c r="M547" s="75"/>
      <c r="N547" s="75"/>
      <c r="O547" s="75"/>
      <c r="P547" s="81"/>
    </row>
    <row r="548" spans="1:16" ht="26.25" thickBot="1">
      <c r="A548" s="131"/>
      <c r="B548" s="128"/>
      <c r="C548" s="98"/>
      <c r="D548" s="120"/>
      <c r="E548" s="13" t="s">
        <v>153</v>
      </c>
      <c r="F548" s="66"/>
      <c r="G548" s="66"/>
      <c r="H548" s="66"/>
      <c r="I548" s="66"/>
      <c r="J548" s="79"/>
      <c r="K548" s="79"/>
      <c r="L548" s="79"/>
      <c r="M548" s="79"/>
      <c r="N548" s="79"/>
      <c r="O548" s="79"/>
      <c r="P548" s="83"/>
    </row>
    <row r="549" spans="1:16" ht="32.25" customHeight="1" thickTop="1">
      <c r="A549" s="131"/>
      <c r="B549" s="112" t="s">
        <v>676</v>
      </c>
      <c r="C549" s="116" t="s">
        <v>598</v>
      </c>
      <c r="D549" s="92" t="s">
        <v>599</v>
      </c>
      <c r="E549" s="15" t="s">
        <v>995</v>
      </c>
      <c r="F549" s="69" t="s">
        <v>1035</v>
      </c>
      <c r="G549" s="69" t="s">
        <v>1184</v>
      </c>
      <c r="H549" s="69" t="s">
        <v>1332</v>
      </c>
      <c r="I549" s="69" t="s">
        <v>1454</v>
      </c>
      <c r="J549" s="77">
        <v>1</v>
      </c>
      <c r="K549" s="77">
        <v>2</v>
      </c>
      <c r="L549" s="77">
        <v>4</v>
      </c>
      <c r="M549" s="77">
        <v>8</v>
      </c>
      <c r="N549" s="77">
        <v>16</v>
      </c>
      <c r="O549" s="77">
        <v>32</v>
      </c>
      <c r="P549" s="141">
        <f>SUM(J549:O549)/63</f>
        <v>1</v>
      </c>
    </row>
    <row r="550" spans="1:16" ht="38.25">
      <c r="A550" s="131"/>
      <c r="B550" s="125"/>
      <c r="C550" s="110"/>
      <c r="D550" s="121"/>
      <c r="E550" s="10" t="s">
        <v>154</v>
      </c>
      <c r="F550" s="64"/>
      <c r="G550" s="64"/>
      <c r="H550" s="64"/>
      <c r="I550" s="64"/>
      <c r="J550" s="75"/>
      <c r="K550" s="75"/>
      <c r="L550" s="75"/>
      <c r="M550" s="75"/>
      <c r="N550" s="75"/>
      <c r="O550" s="75"/>
      <c r="P550" s="81"/>
    </row>
    <row r="551" spans="1:16" ht="63.75">
      <c r="A551" s="131"/>
      <c r="B551" s="125"/>
      <c r="C551" s="110"/>
      <c r="D551" s="121"/>
      <c r="E551" s="10" t="s">
        <v>155</v>
      </c>
      <c r="F551" s="64"/>
      <c r="G551" s="64"/>
      <c r="H551" s="64"/>
      <c r="I551" s="64"/>
      <c r="J551" s="75"/>
      <c r="K551" s="75"/>
      <c r="L551" s="75"/>
      <c r="M551" s="75"/>
      <c r="N551" s="75"/>
      <c r="O551" s="75"/>
      <c r="P551" s="81"/>
    </row>
    <row r="552" spans="1:16" ht="38.25">
      <c r="A552" s="131"/>
      <c r="B552" s="125"/>
      <c r="C552" s="110"/>
      <c r="D552" s="121"/>
      <c r="E552" s="10" t="s">
        <v>156</v>
      </c>
      <c r="F552" s="64"/>
      <c r="G552" s="64"/>
      <c r="H552" s="64"/>
      <c r="I552" s="64"/>
      <c r="J552" s="75"/>
      <c r="K552" s="75"/>
      <c r="L552" s="75"/>
      <c r="M552" s="75"/>
      <c r="N552" s="75"/>
      <c r="O552" s="75"/>
      <c r="P552" s="81"/>
    </row>
    <row r="553" spans="1:16" ht="12.75">
      <c r="A553" s="131"/>
      <c r="B553" s="125"/>
      <c r="C553" s="110"/>
      <c r="D553" s="121"/>
      <c r="E553" s="10" t="s">
        <v>157</v>
      </c>
      <c r="F553" s="64"/>
      <c r="G553" s="64"/>
      <c r="H553" s="64"/>
      <c r="I553" s="64"/>
      <c r="J553" s="75"/>
      <c r="K553" s="75"/>
      <c r="L553" s="75"/>
      <c r="M553" s="75"/>
      <c r="N553" s="75"/>
      <c r="O553" s="75"/>
      <c r="P553" s="81"/>
    </row>
    <row r="554" spans="1:16" ht="25.5">
      <c r="A554" s="131"/>
      <c r="B554" s="125"/>
      <c r="C554" s="110"/>
      <c r="D554" s="121"/>
      <c r="E554" s="10" t="s">
        <v>158</v>
      </c>
      <c r="F554" s="64"/>
      <c r="G554" s="64"/>
      <c r="H554" s="64"/>
      <c r="I554" s="64"/>
      <c r="J554" s="75"/>
      <c r="K554" s="75"/>
      <c r="L554" s="75"/>
      <c r="M554" s="75"/>
      <c r="N554" s="75"/>
      <c r="O554" s="75"/>
      <c r="P554" s="81"/>
    </row>
    <row r="555" spans="1:16" ht="25.5">
      <c r="A555" s="131"/>
      <c r="B555" s="125"/>
      <c r="C555" s="110"/>
      <c r="D555" s="121"/>
      <c r="E555" s="10" t="s">
        <v>159</v>
      </c>
      <c r="F555" s="65"/>
      <c r="G555" s="65"/>
      <c r="H555" s="65"/>
      <c r="I555" s="65"/>
      <c r="J555" s="76"/>
      <c r="K555" s="76"/>
      <c r="L555" s="76"/>
      <c r="M555" s="76"/>
      <c r="N555" s="76"/>
      <c r="O555" s="76"/>
      <c r="P555" s="82"/>
    </row>
    <row r="556" spans="1:16" ht="39" customHeight="1">
      <c r="A556" s="131"/>
      <c r="B556" s="125"/>
      <c r="C556" s="110"/>
      <c r="D556" s="94" t="s">
        <v>600</v>
      </c>
      <c r="E556" s="10" t="s">
        <v>160</v>
      </c>
      <c r="F556" s="63" t="s">
        <v>1036</v>
      </c>
      <c r="G556" s="63" t="s">
        <v>1184</v>
      </c>
      <c r="H556" s="63" t="s">
        <v>1333</v>
      </c>
      <c r="I556" s="63" t="s">
        <v>1454</v>
      </c>
      <c r="J556" s="74">
        <v>1</v>
      </c>
      <c r="K556" s="74">
        <v>2</v>
      </c>
      <c r="L556" s="74">
        <v>4</v>
      </c>
      <c r="M556" s="74">
        <v>8</v>
      </c>
      <c r="N556" s="74">
        <v>16</v>
      </c>
      <c r="O556" s="74">
        <v>32</v>
      </c>
      <c r="P556" s="140">
        <f>SUM(J556:O556)/63</f>
        <v>1</v>
      </c>
    </row>
    <row r="557" spans="1:16" ht="93" customHeight="1">
      <c r="A557" s="131"/>
      <c r="B557" s="125"/>
      <c r="C557" s="110"/>
      <c r="D557" s="121"/>
      <c r="E557" s="10" t="s">
        <v>161</v>
      </c>
      <c r="F557" s="65"/>
      <c r="G557" s="65"/>
      <c r="H557" s="65"/>
      <c r="I557" s="65"/>
      <c r="J557" s="76"/>
      <c r="K557" s="76"/>
      <c r="L557" s="76"/>
      <c r="M557" s="76"/>
      <c r="N557" s="76"/>
      <c r="O557" s="76"/>
      <c r="P557" s="82"/>
    </row>
    <row r="558" spans="1:16" ht="26.25" customHeight="1">
      <c r="A558" s="131"/>
      <c r="B558" s="125"/>
      <c r="C558" s="110"/>
      <c r="D558" s="94" t="s">
        <v>601</v>
      </c>
      <c r="E558" s="10" t="s">
        <v>162</v>
      </c>
      <c r="F558" s="63" t="s">
        <v>1037</v>
      </c>
      <c r="G558" s="63" t="s">
        <v>1184</v>
      </c>
      <c r="H558" s="63" t="s">
        <v>1334</v>
      </c>
      <c r="I558" s="63" t="s">
        <v>1454</v>
      </c>
      <c r="J558" s="74">
        <v>1</v>
      </c>
      <c r="K558" s="74">
        <v>2</v>
      </c>
      <c r="L558" s="74">
        <v>4</v>
      </c>
      <c r="M558" s="74">
        <v>8</v>
      </c>
      <c r="N558" s="74">
        <v>16</v>
      </c>
      <c r="O558" s="74">
        <v>32</v>
      </c>
      <c r="P558" s="140">
        <f>SUM(J558:O558)/63</f>
        <v>1</v>
      </c>
    </row>
    <row r="559" spans="1:16" ht="38.25">
      <c r="A559" s="131"/>
      <c r="B559" s="125"/>
      <c r="C559" s="110"/>
      <c r="D559" s="121"/>
      <c r="E559" s="10" t="s">
        <v>163</v>
      </c>
      <c r="F559" s="64"/>
      <c r="G559" s="64"/>
      <c r="H559" s="64"/>
      <c r="I559" s="64"/>
      <c r="J559" s="75"/>
      <c r="K559" s="75"/>
      <c r="L559" s="75"/>
      <c r="M559" s="75"/>
      <c r="N559" s="75"/>
      <c r="O559" s="75"/>
      <c r="P559" s="81"/>
    </row>
    <row r="560" spans="1:16" ht="25.5">
      <c r="A560" s="131"/>
      <c r="B560" s="125"/>
      <c r="C560" s="110"/>
      <c r="D560" s="121"/>
      <c r="E560" s="10" t="s">
        <v>164</v>
      </c>
      <c r="F560" s="64"/>
      <c r="G560" s="64"/>
      <c r="H560" s="64"/>
      <c r="I560" s="64"/>
      <c r="J560" s="75"/>
      <c r="K560" s="75"/>
      <c r="L560" s="75"/>
      <c r="M560" s="75"/>
      <c r="N560" s="75"/>
      <c r="O560" s="75"/>
      <c r="P560" s="81"/>
    </row>
    <row r="561" spans="1:16" ht="65.25" customHeight="1">
      <c r="A561" s="131"/>
      <c r="B561" s="125"/>
      <c r="C561" s="110"/>
      <c r="D561" s="121"/>
      <c r="E561" s="10" t="s">
        <v>165</v>
      </c>
      <c r="F561" s="65"/>
      <c r="G561" s="65"/>
      <c r="H561" s="65"/>
      <c r="I561" s="65"/>
      <c r="J561" s="76"/>
      <c r="K561" s="76"/>
      <c r="L561" s="76"/>
      <c r="M561" s="76"/>
      <c r="N561" s="76"/>
      <c r="O561" s="76"/>
      <c r="P561" s="82"/>
    </row>
    <row r="562" spans="1:16" ht="26.25" customHeight="1">
      <c r="A562" s="131"/>
      <c r="B562" s="125"/>
      <c r="C562" s="110"/>
      <c r="D562" s="94" t="s">
        <v>602</v>
      </c>
      <c r="E562" s="10" t="s">
        <v>166</v>
      </c>
      <c r="F562" s="63" t="s">
        <v>1038</v>
      </c>
      <c r="G562" s="63" t="s">
        <v>1184</v>
      </c>
      <c r="H562" s="63" t="s">
        <v>1335</v>
      </c>
      <c r="I562" s="63" t="s">
        <v>1455</v>
      </c>
      <c r="J562" s="74">
        <v>1</v>
      </c>
      <c r="K562" s="74">
        <v>2</v>
      </c>
      <c r="L562" s="74">
        <v>4</v>
      </c>
      <c r="M562" s="74">
        <v>8</v>
      </c>
      <c r="N562" s="74">
        <v>16</v>
      </c>
      <c r="O562" s="74">
        <v>32</v>
      </c>
      <c r="P562" s="140">
        <f>SUM(J562:O562)/63</f>
        <v>1</v>
      </c>
    </row>
    <row r="563" spans="1:16" ht="51">
      <c r="A563" s="131"/>
      <c r="B563" s="125"/>
      <c r="C563" s="110"/>
      <c r="D563" s="121"/>
      <c r="E563" s="10" t="s">
        <v>167</v>
      </c>
      <c r="F563" s="64"/>
      <c r="G563" s="64"/>
      <c r="H563" s="64"/>
      <c r="I563" s="64"/>
      <c r="J563" s="75"/>
      <c r="K563" s="75"/>
      <c r="L563" s="75"/>
      <c r="M563" s="75"/>
      <c r="N563" s="75"/>
      <c r="O563" s="75"/>
      <c r="P563" s="81"/>
    </row>
    <row r="564" spans="1:16" ht="25.5">
      <c r="A564" s="131"/>
      <c r="B564" s="125"/>
      <c r="C564" s="110"/>
      <c r="D564" s="121"/>
      <c r="E564" s="10" t="s">
        <v>168</v>
      </c>
      <c r="F564" s="64"/>
      <c r="G564" s="64"/>
      <c r="H564" s="64"/>
      <c r="I564" s="64"/>
      <c r="J564" s="75"/>
      <c r="K564" s="75"/>
      <c r="L564" s="75"/>
      <c r="M564" s="75"/>
      <c r="N564" s="75"/>
      <c r="O564" s="75"/>
      <c r="P564" s="81"/>
    </row>
    <row r="565" spans="1:16" ht="38.25">
      <c r="A565" s="131"/>
      <c r="B565" s="125"/>
      <c r="C565" s="110"/>
      <c r="D565" s="121"/>
      <c r="E565" s="10" t="s">
        <v>169</v>
      </c>
      <c r="F565" s="64"/>
      <c r="G565" s="64"/>
      <c r="H565" s="64"/>
      <c r="I565" s="64"/>
      <c r="J565" s="75"/>
      <c r="K565" s="75"/>
      <c r="L565" s="75"/>
      <c r="M565" s="75"/>
      <c r="N565" s="75"/>
      <c r="O565" s="75"/>
      <c r="P565" s="81"/>
    </row>
    <row r="566" spans="1:16" ht="38.25">
      <c r="A566" s="131"/>
      <c r="B566" s="125"/>
      <c r="C566" s="110"/>
      <c r="D566" s="121"/>
      <c r="E566" s="10" t="s">
        <v>1012</v>
      </c>
      <c r="F566" s="64"/>
      <c r="G566" s="64"/>
      <c r="H566" s="64"/>
      <c r="I566" s="64"/>
      <c r="J566" s="75"/>
      <c r="K566" s="75"/>
      <c r="L566" s="75"/>
      <c r="M566" s="75"/>
      <c r="N566" s="75"/>
      <c r="O566" s="75"/>
      <c r="P566" s="81"/>
    </row>
    <row r="567" spans="1:16" ht="38.25">
      <c r="A567" s="131"/>
      <c r="B567" s="125"/>
      <c r="C567" s="110"/>
      <c r="D567" s="121"/>
      <c r="E567" s="10" t="s">
        <v>1013</v>
      </c>
      <c r="F567" s="64"/>
      <c r="G567" s="64"/>
      <c r="H567" s="64"/>
      <c r="I567" s="64"/>
      <c r="J567" s="75"/>
      <c r="K567" s="75"/>
      <c r="L567" s="75"/>
      <c r="M567" s="75"/>
      <c r="N567" s="75"/>
      <c r="O567" s="75"/>
      <c r="P567" s="81"/>
    </row>
    <row r="568" spans="1:16" ht="51">
      <c r="A568" s="131"/>
      <c r="B568" s="125"/>
      <c r="C568" s="110"/>
      <c r="D568" s="121"/>
      <c r="E568" s="10" t="s">
        <v>170</v>
      </c>
      <c r="F568" s="64"/>
      <c r="G568" s="64"/>
      <c r="H568" s="64"/>
      <c r="I568" s="64"/>
      <c r="J568" s="75"/>
      <c r="K568" s="75"/>
      <c r="L568" s="75"/>
      <c r="M568" s="75"/>
      <c r="N568" s="75"/>
      <c r="O568" s="75"/>
      <c r="P568" s="81"/>
    </row>
    <row r="569" spans="1:16" ht="38.25">
      <c r="A569" s="131"/>
      <c r="B569" s="125"/>
      <c r="C569" s="110"/>
      <c r="D569" s="121"/>
      <c r="E569" s="10" t="s">
        <v>171</v>
      </c>
      <c r="F569" s="64"/>
      <c r="G569" s="64"/>
      <c r="H569" s="64"/>
      <c r="I569" s="64"/>
      <c r="J569" s="75"/>
      <c r="K569" s="75"/>
      <c r="L569" s="75"/>
      <c r="M569" s="75"/>
      <c r="N569" s="75"/>
      <c r="O569" s="75"/>
      <c r="P569" s="81"/>
    </row>
    <row r="570" spans="1:16" ht="25.5">
      <c r="A570" s="131"/>
      <c r="B570" s="125"/>
      <c r="C570" s="110"/>
      <c r="D570" s="121"/>
      <c r="E570" s="10" t="s">
        <v>172</v>
      </c>
      <c r="F570" s="65"/>
      <c r="G570" s="65"/>
      <c r="H570" s="65"/>
      <c r="I570" s="65"/>
      <c r="J570" s="76"/>
      <c r="K570" s="76"/>
      <c r="L570" s="76"/>
      <c r="M570" s="76"/>
      <c r="N570" s="76"/>
      <c r="O570" s="76"/>
      <c r="P570" s="82"/>
    </row>
    <row r="571" spans="1:16" ht="39" customHeight="1">
      <c r="A571" s="131"/>
      <c r="B571" s="125"/>
      <c r="C571" s="110"/>
      <c r="D571" s="94" t="s">
        <v>603</v>
      </c>
      <c r="E571" s="10" t="s">
        <v>173</v>
      </c>
      <c r="F571" s="63" t="s">
        <v>1039</v>
      </c>
      <c r="G571" s="63" t="s">
        <v>1184</v>
      </c>
      <c r="H571" s="63" t="s">
        <v>1336</v>
      </c>
      <c r="I571" s="63" t="s">
        <v>1456</v>
      </c>
      <c r="J571" s="74">
        <v>1</v>
      </c>
      <c r="K571" s="74">
        <v>2</v>
      </c>
      <c r="L571" s="74">
        <v>4</v>
      </c>
      <c r="M571" s="74">
        <v>8</v>
      </c>
      <c r="N571" s="74">
        <v>16</v>
      </c>
      <c r="O571" s="74">
        <v>32</v>
      </c>
      <c r="P571" s="140">
        <f>SUM(J571:O571)/63</f>
        <v>1</v>
      </c>
    </row>
    <row r="572" spans="1:16" ht="51">
      <c r="A572" s="131"/>
      <c r="B572" s="125"/>
      <c r="C572" s="110"/>
      <c r="D572" s="121"/>
      <c r="E572" s="10" t="s">
        <v>174</v>
      </c>
      <c r="F572" s="64"/>
      <c r="G572" s="64"/>
      <c r="H572" s="64"/>
      <c r="I572" s="64"/>
      <c r="J572" s="75"/>
      <c r="K572" s="75"/>
      <c r="L572" s="75"/>
      <c r="M572" s="75"/>
      <c r="N572" s="75"/>
      <c r="O572" s="75"/>
      <c r="P572" s="81"/>
    </row>
    <row r="573" spans="1:16" ht="38.25">
      <c r="A573" s="131"/>
      <c r="B573" s="125"/>
      <c r="C573" s="110"/>
      <c r="D573" s="121"/>
      <c r="E573" s="10" t="s">
        <v>175</v>
      </c>
      <c r="F573" s="64"/>
      <c r="G573" s="64"/>
      <c r="H573" s="64"/>
      <c r="I573" s="64"/>
      <c r="J573" s="75"/>
      <c r="K573" s="75"/>
      <c r="L573" s="75"/>
      <c r="M573" s="75"/>
      <c r="N573" s="75"/>
      <c r="O573" s="75"/>
      <c r="P573" s="81"/>
    </row>
    <row r="574" spans="1:16" ht="63.75">
      <c r="A574" s="131"/>
      <c r="B574" s="125"/>
      <c r="C574" s="110"/>
      <c r="D574" s="121"/>
      <c r="E574" s="10" t="s">
        <v>176</v>
      </c>
      <c r="F574" s="64"/>
      <c r="G574" s="64"/>
      <c r="H574" s="64"/>
      <c r="I574" s="64"/>
      <c r="J574" s="75"/>
      <c r="K574" s="75"/>
      <c r="L574" s="75"/>
      <c r="M574" s="75"/>
      <c r="N574" s="75"/>
      <c r="O574" s="75"/>
      <c r="P574" s="81"/>
    </row>
    <row r="575" spans="1:16" ht="25.5">
      <c r="A575" s="131"/>
      <c r="B575" s="125"/>
      <c r="C575" s="110"/>
      <c r="D575" s="121"/>
      <c r="E575" s="10" t="s">
        <v>177</v>
      </c>
      <c r="F575" s="65"/>
      <c r="G575" s="65"/>
      <c r="H575" s="65"/>
      <c r="I575" s="65"/>
      <c r="J575" s="76"/>
      <c r="K575" s="76"/>
      <c r="L575" s="76"/>
      <c r="M575" s="76"/>
      <c r="N575" s="76"/>
      <c r="O575" s="76"/>
      <c r="P575" s="82"/>
    </row>
    <row r="576" spans="1:16" ht="26.25" customHeight="1">
      <c r="A576" s="131"/>
      <c r="B576" s="125"/>
      <c r="C576" s="110"/>
      <c r="D576" s="94" t="s">
        <v>604</v>
      </c>
      <c r="E576" s="10" t="s">
        <v>178</v>
      </c>
      <c r="F576" s="63" t="s">
        <v>1040</v>
      </c>
      <c r="G576" s="63" t="s">
        <v>1184</v>
      </c>
      <c r="H576" s="63" t="s">
        <v>1337</v>
      </c>
      <c r="I576" s="63" t="s">
        <v>1457</v>
      </c>
      <c r="J576" s="74">
        <v>1</v>
      </c>
      <c r="K576" s="74">
        <v>2</v>
      </c>
      <c r="L576" s="74">
        <v>4</v>
      </c>
      <c r="M576" s="74">
        <v>8</v>
      </c>
      <c r="N576" s="74">
        <v>16</v>
      </c>
      <c r="O576" s="74">
        <v>32</v>
      </c>
      <c r="P576" s="140">
        <f>SUM(J576:O576)/63</f>
        <v>1</v>
      </c>
    </row>
    <row r="577" spans="1:16" ht="25.5">
      <c r="A577" s="131"/>
      <c r="B577" s="125"/>
      <c r="C577" s="110"/>
      <c r="D577" s="121"/>
      <c r="E577" s="10" t="s">
        <v>179</v>
      </c>
      <c r="F577" s="64"/>
      <c r="G577" s="64"/>
      <c r="H577" s="64"/>
      <c r="I577" s="64"/>
      <c r="J577" s="75"/>
      <c r="K577" s="75"/>
      <c r="L577" s="75"/>
      <c r="M577" s="75"/>
      <c r="N577" s="75"/>
      <c r="O577" s="75"/>
      <c r="P577" s="81"/>
    </row>
    <row r="578" spans="1:16" ht="12.75">
      <c r="A578" s="131"/>
      <c r="B578" s="125"/>
      <c r="C578" s="110"/>
      <c r="D578" s="121"/>
      <c r="E578" s="10" t="s">
        <v>180</v>
      </c>
      <c r="F578" s="64"/>
      <c r="G578" s="64"/>
      <c r="H578" s="64"/>
      <c r="I578" s="64"/>
      <c r="J578" s="75"/>
      <c r="K578" s="75"/>
      <c r="L578" s="75"/>
      <c r="M578" s="75"/>
      <c r="N578" s="75"/>
      <c r="O578" s="75"/>
      <c r="P578" s="81"/>
    </row>
    <row r="579" spans="1:16" ht="79.5" customHeight="1">
      <c r="A579" s="131"/>
      <c r="B579" s="125"/>
      <c r="C579" s="110"/>
      <c r="D579" s="121"/>
      <c r="E579" s="10" t="s">
        <v>181</v>
      </c>
      <c r="F579" s="65"/>
      <c r="G579" s="65"/>
      <c r="H579" s="65"/>
      <c r="I579" s="65"/>
      <c r="J579" s="76"/>
      <c r="K579" s="76"/>
      <c r="L579" s="76"/>
      <c r="M579" s="76"/>
      <c r="N579" s="76"/>
      <c r="O579" s="76"/>
      <c r="P579" s="82"/>
    </row>
    <row r="580" spans="1:16" ht="26.25" customHeight="1">
      <c r="A580" s="131"/>
      <c r="B580" s="125"/>
      <c r="C580" s="110"/>
      <c r="D580" s="94" t="s">
        <v>605</v>
      </c>
      <c r="E580" s="10" t="s">
        <v>182</v>
      </c>
      <c r="F580" s="63" t="s">
        <v>1041</v>
      </c>
      <c r="G580" s="63" t="s">
        <v>1184</v>
      </c>
      <c r="H580" s="63" t="s">
        <v>1338</v>
      </c>
      <c r="I580" s="63" t="s">
        <v>1458</v>
      </c>
      <c r="J580" s="74">
        <v>1</v>
      </c>
      <c r="K580" s="74">
        <v>2</v>
      </c>
      <c r="L580" s="74">
        <v>4</v>
      </c>
      <c r="M580" s="74">
        <v>8</v>
      </c>
      <c r="N580" s="74">
        <v>16</v>
      </c>
      <c r="O580" s="74">
        <v>32</v>
      </c>
      <c r="P580" s="140">
        <f>SUM(J580:O580)/63</f>
        <v>1</v>
      </c>
    </row>
    <row r="581" spans="1:16" ht="38.25">
      <c r="A581" s="131"/>
      <c r="B581" s="125"/>
      <c r="C581" s="110"/>
      <c r="D581" s="121"/>
      <c r="E581" s="10" t="s">
        <v>183</v>
      </c>
      <c r="F581" s="64"/>
      <c r="G581" s="64"/>
      <c r="H581" s="64"/>
      <c r="I581" s="64"/>
      <c r="J581" s="75"/>
      <c r="K581" s="75"/>
      <c r="L581" s="75"/>
      <c r="M581" s="75"/>
      <c r="N581" s="75"/>
      <c r="O581" s="75"/>
      <c r="P581" s="81"/>
    </row>
    <row r="582" spans="1:16" ht="38.25">
      <c r="A582" s="131"/>
      <c r="B582" s="125"/>
      <c r="C582" s="110"/>
      <c r="D582" s="121"/>
      <c r="E582" s="10" t="s">
        <v>184</v>
      </c>
      <c r="F582" s="64"/>
      <c r="G582" s="64"/>
      <c r="H582" s="64"/>
      <c r="I582" s="64"/>
      <c r="J582" s="75"/>
      <c r="K582" s="75"/>
      <c r="L582" s="75"/>
      <c r="M582" s="75"/>
      <c r="N582" s="75"/>
      <c r="O582" s="75"/>
      <c r="P582" s="81"/>
    </row>
    <row r="583" spans="1:16" ht="38.25">
      <c r="A583" s="131"/>
      <c r="B583" s="125"/>
      <c r="C583" s="110"/>
      <c r="D583" s="121"/>
      <c r="E583" s="10" t="s">
        <v>185</v>
      </c>
      <c r="F583" s="64"/>
      <c r="G583" s="64"/>
      <c r="H583" s="64"/>
      <c r="I583" s="64"/>
      <c r="J583" s="75"/>
      <c r="K583" s="75"/>
      <c r="L583" s="75"/>
      <c r="M583" s="75"/>
      <c r="N583" s="75"/>
      <c r="O583" s="75"/>
      <c r="P583" s="81"/>
    </row>
    <row r="584" spans="1:16" ht="63.75">
      <c r="A584" s="131"/>
      <c r="B584" s="125"/>
      <c r="C584" s="110"/>
      <c r="D584" s="121"/>
      <c r="E584" s="10" t="s">
        <v>186</v>
      </c>
      <c r="F584" s="65"/>
      <c r="G584" s="65"/>
      <c r="H584" s="65"/>
      <c r="I584" s="65"/>
      <c r="J584" s="76"/>
      <c r="K584" s="76"/>
      <c r="L584" s="76"/>
      <c r="M584" s="76"/>
      <c r="N584" s="76"/>
      <c r="O584" s="76"/>
      <c r="P584" s="82"/>
    </row>
    <row r="585" spans="1:16" ht="26.25" customHeight="1">
      <c r="A585" s="131"/>
      <c r="B585" s="125"/>
      <c r="C585" s="109" t="s">
        <v>606</v>
      </c>
      <c r="D585" s="94" t="s">
        <v>607</v>
      </c>
      <c r="E585" s="10" t="s">
        <v>187</v>
      </c>
      <c r="F585" s="63" t="s">
        <v>1042</v>
      </c>
      <c r="G585" s="63" t="s">
        <v>1184</v>
      </c>
      <c r="H585" s="63" t="s">
        <v>1339</v>
      </c>
      <c r="I585" s="63" t="s">
        <v>1460</v>
      </c>
      <c r="J585" s="74">
        <v>1</v>
      </c>
      <c r="K585" s="74">
        <v>2</v>
      </c>
      <c r="L585" s="74">
        <v>4</v>
      </c>
      <c r="M585" s="74">
        <v>8</v>
      </c>
      <c r="N585" s="74">
        <v>16</v>
      </c>
      <c r="O585" s="74">
        <v>32</v>
      </c>
      <c r="P585" s="140">
        <f>SUM(J585:O585)/63</f>
        <v>1</v>
      </c>
    </row>
    <row r="586" spans="1:16" ht="38.25">
      <c r="A586" s="131"/>
      <c r="B586" s="125"/>
      <c r="C586" s="110"/>
      <c r="D586" s="121"/>
      <c r="E586" s="10" t="s">
        <v>188</v>
      </c>
      <c r="F586" s="64"/>
      <c r="G586" s="64"/>
      <c r="H586" s="64"/>
      <c r="I586" s="64"/>
      <c r="J586" s="75"/>
      <c r="K586" s="75"/>
      <c r="L586" s="75"/>
      <c r="M586" s="75"/>
      <c r="N586" s="75"/>
      <c r="O586" s="75"/>
      <c r="P586" s="81"/>
    </row>
    <row r="587" spans="1:16" ht="69.75" customHeight="1">
      <c r="A587" s="131"/>
      <c r="B587" s="125"/>
      <c r="C587" s="110"/>
      <c r="D587" s="121"/>
      <c r="E587" s="10" t="s">
        <v>189</v>
      </c>
      <c r="F587" s="65"/>
      <c r="G587" s="65"/>
      <c r="H587" s="65"/>
      <c r="I587" s="65"/>
      <c r="J587" s="76"/>
      <c r="K587" s="76"/>
      <c r="L587" s="76"/>
      <c r="M587" s="76"/>
      <c r="N587" s="76"/>
      <c r="O587" s="76"/>
      <c r="P587" s="82"/>
    </row>
    <row r="588" spans="1:16" ht="29.25" customHeight="1">
      <c r="A588" s="131"/>
      <c r="B588" s="125"/>
      <c r="C588" s="110"/>
      <c r="D588" s="94" t="s">
        <v>608</v>
      </c>
      <c r="E588" s="10" t="s">
        <v>190</v>
      </c>
      <c r="F588" s="63" t="s">
        <v>1043</v>
      </c>
      <c r="G588" s="63" t="s">
        <v>1184</v>
      </c>
      <c r="H588" s="63" t="s">
        <v>1340</v>
      </c>
      <c r="I588" s="63" t="s">
        <v>1460</v>
      </c>
      <c r="J588" s="74">
        <v>1</v>
      </c>
      <c r="K588" s="74">
        <v>2</v>
      </c>
      <c r="L588" s="74">
        <v>4</v>
      </c>
      <c r="M588" s="74">
        <v>8</v>
      </c>
      <c r="N588" s="74">
        <v>16</v>
      </c>
      <c r="O588" s="74">
        <v>32</v>
      </c>
      <c r="P588" s="140">
        <f>SUM(J588:O588)/63</f>
        <v>1</v>
      </c>
    </row>
    <row r="589" spans="1:16" ht="12.75">
      <c r="A589" s="131"/>
      <c r="B589" s="125"/>
      <c r="C589" s="110"/>
      <c r="D589" s="121"/>
      <c r="E589" s="10" t="s">
        <v>191</v>
      </c>
      <c r="F589" s="64"/>
      <c r="G589" s="64"/>
      <c r="H589" s="64"/>
      <c r="I589" s="64"/>
      <c r="J589" s="75"/>
      <c r="K589" s="75"/>
      <c r="L589" s="75"/>
      <c r="M589" s="75"/>
      <c r="N589" s="75"/>
      <c r="O589" s="75"/>
      <c r="P589" s="81"/>
    </row>
    <row r="590" spans="1:16" ht="38.25">
      <c r="A590" s="131"/>
      <c r="B590" s="125"/>
      <c r="C590" s="110"/>
      <c r="D590" s="121"/>
      <c r="E590" s="10" t="s">
        <v>192</v>
      </c>
      <c r="F590" s="64"/>
      <c r="G590" s="64"/>
      <c r="H590" s="64"/>
      <c r="I590" s="64"/>
      <c r="J590" s="75"/>
      <c r="K590" s="75"/>
      <c r="L590" s="75"/>
      <c r="M590" s="75"/>
      <c r="N590" s="75"/>
      <c r="O590" s="75"/>
      <c r="P590" s="81"/>
    </row>
    <row r="591" spans="1:16" ht="63.75">
      <c r="A591" s="131"/>
      <c r="B591" s="125"/>
      <c r="C591" s="110"/>
      <c r="D591" s="121"/>
      <c r="E591" s="10" t="s">
        <v>193</v>
      </c>
      <c r="F591" s="64"/>
      <c r="G591" s="64"/>
      <c r="H591" s="64"/>
      <c r="I591" s="64"/>
      <c r="J591" s="75"/>
      <c r="K591" s="75"/>
      <c r="L591" s="75"/>
      <c r="M591" s="75"/>
      <c r="N591" s="75"/>
      <c r="O591" s="75"/>
      <c r="P591" s="81"/>
    </row>
    <row r="592" spans="1:16" ht="25.5">
      <c r="A592" s="131"/>
      <c r="B592" s="125"/>
      <c r="C592" s="110"/>
      <c r="D592" s="121"/>
      <c r="E592" s="10" t="s">
        <v>242</v>
      </c>
      <c r="F592" s="64"/>
      <c r="G592" s="64"/>
      <c r="H592" s="64"/>
      <c r="I592" s="64"/>
      <c r="J592" s="75"/>
      <c r="K592" s="75"/>
      <c r="L592" s="75"/>
      <c r="M592" s="75"/>
      <c r="N592" s="75"/>
      <c r="O592" s="75"/>
      <c r="P592" s="81"/>
    </row>
    <row r="593" spans="1:16" ht="38.25">
      <c r="A593" s="131"/>
      <c r="B593" s="125"/>
      <c r="C593" s="110"/>
      <c r="D593" s="121"/>
      <c r="E593" s="10" t="s">
        <v>243</v>
      </c>
      <c r="F593" s="65"/>
      <c r="G593" s="65"/>
      <c r="H593" s="65"/>
      <c r="I593" s="65"/>
      <c r="J593" s="76"/>
      <c r="K593" s="76"/>
      <c r="L593" s="76"/>
      <c r="M593" s="76"/>
      <c r="N593" s="76"/>
      <c r="O593" s="76"/>
      <c r="P593" s="82"/>
    </row>
    <row r="594" spans="1:16" ht="12.75" customHeight="1">
      <c r="A594" s="131"/>
      <c r="B594" s="125"/>
      <c r="C594" s="110"/>
      <c r="D594" s="94" t="s">
        <v>609</v>
      </c>
      <c r="E594" s="10" t="s">
        <v>244</v>
      </c>
      <c r="F594" s="63" t="s">
        <v>1044</v>
      </c>
      <c r="G594" s="63" t="s">
        <v>1184</v>
      </c>
      <c r="H594" s="63" t="s">
        <v>1341</v>
      </c>
      <c r="I594" s="63" t="s">
        <v>1460</v>
      </c>
      <c r="J594" s="74">
        <v>1</v>
      </c>
      <c r="K594" s="74">
        <v>2</v>
      </c>
      <c r="L594" s="74">
        <v>4</v>
      </c>
      <c r="M594" s="74">
        <v>8</v>
      </c>
      <c r="N594" s="74">
        <v>16</v>
      </c>
      <c r="O594" s="74">
        <v>32</v>
      </c>
      <c r="P594" s="140">
        <f>SUM(J594:O594)/63</f>
        <v>1</v>
      </c>
    </row>
    <row r="595" spans="1:16" ht="25.5">
      <c r="A595" s="131"/>
      <c r="B595" s="125"/>
      <c r="C595" s="110"/>
      <c r="D595" s="121"/>
      <c r="E595" s="10" t="s">
        <v>245</v>
      </c>
      <c r="F595" s="64"/>
      <c r="G595" s="64"/>
      <c r="H595" s="64"/>
      <c r="I595" s="64"/>
      <c r="J595" s="75"/>
      <c r="K595" s="75"/>
      <c r="L595" s="75"/>
      <c r="M595" s="75"/>
      <c r="N595" s="75"/>
      <c r="O595" s="75"/>
      <c r="P595" s="81"/>
    </row>
    <row r="596" spans="1:16" ht="25.5">
      <c r="A596" s="131"/>
      <c r="B596" s="125"/>
      <c r="C596" s="110"/>
      <c r="D596" s="121"/>
      <c r="E596" s="10" t="s">
        <v>246</v>
      </c>
      <c r="F596" s="64"/>
      <c r="G596" s="64"/>
      <c r="H596" s="64"/>
      <c r="I596" s="64"/>
      <c r="J596" s="75"/>
      <c r="K596" s="75"/>
      <c r="L596" s="75"/>
      <c r="M596" s="75"/>
      <c r="N596" s="75"/>
      <c r="O596" s="75"/>
      <c r="P596" s="81"/>
    </row>
    <row r="597" spans="1:16" ht="38.25">
      <c r="A597" s="131"/>
      <c r="B597" s="125"/>
      <c r="C597" s="110"/>
      <c r="D597" s="121"/>
      <c r="E597" s="10" t="s">
        <v>247</v>
      </c>
      <c r="F597" s="64"/>
      <c r="G597" s="64"/>
      <c r="H597" s="64"/>
      <c r="I597" s="64"/>
      <c r="J597" s="75"/>
      <c r="K597" s="75"/>
      <c r="L597" s="75"/>
      <c r="M597" s="75"/>
      <c r="N597" s="75"/>
      <c r="O597" s="75"/>
      <c r="P597" s="81"/>
    </row>
    <row r="598" spans="1:16" ht="12.75">
      <c r="A598" s="131"/>
      <c r="B598" s="125"/>
      <c r="C598" s="110"/>
      <c r="D598" s="121"/>
      <c r="E598" s="10" t="s">
        <v>248</v>
      </c>
      <c r="F598" s="64"/>
      <c r="G598" s="64"/>
      <c r="H598" s="64"/>
      <c r="I598" s="64"/>
      <c r="J598" s="75"/>
      <c r="K598" s="75"/>
      <c r="L598" s="75"/>
      <c r="M598" s="75"/>
      <c r="N598" s="75"/>
      <c r="O598" s="75"/>
      <c r="P598" s="81"/>
    </row>
    <row r="599" spans="1:16" ht="26.25" thickBot="1">
      <c r="A599" s="131"/>
      <c r="B599" s="126"/>
      <c r="C599" s="124"/>
      <c r="D599" s="122"/>
      <c r="E599" s="16" t="s">
        <v>249</v>
      </c>
      <c r="F599" s="66"/>
      <c r="G599" s="66"/>
      <c r="H599" s="66"/>
      <c r="I599" s="66"/>
      <c r="J599" s="79"/>
      <c r="K599" s="79"/>
      <c r="L599" s="79"/>
      <c r="M599" s="79"/>
      <c r="N599" s="79"/>
      <c r="O599" s="79"/>
      <c r="P599" s="83"/>
    </row>
    <row r="600" spans="1:16" ht="13.5" customHeight="1" thickTop="1">
      <c r="A600" s="131"/>
      <c r="B600" s="99" t="s">
        <v>677</v>
      </c>
      <c r="C600" s="95" t="s">
        <v>610</v>
      </c>
      <c r="D600" s="103" t="s">
        <v>611</v>
      </c>
      <c r="E600" s="12" t="s">
        <v>250</v>
      </c>
      <c r="F600" s="68" t="s">
        <v>1148</v>
      </c>
      <c r="G600" s="68" t="s">
        <v>1185</v>
      </c>
      <c r="H600" s="68" t="s">
        <v>1342</v>
      </c>
      <c r="I600" s="68" t="s">
        <v>1461</v>
      </c>
      <c r="J600" s="85">
        <v>1</v>
      </c>
      <c r="K600" s="85">
        <v>2</v>
      </c>
      <c r="L600" s="85">
        <v>4</v>
      </c>
      <c r="M600" s="85">
        <v>8</v>
      </c>
      <c r="N600" s="85">
        <v>16</v>
      </c>
      <c r="O600" s="85">
        <v>32</v>
      </c>
      <c r="P600" s="141">
        <f>SUM(J600:O600)/63</f>
        <v>1</v>
      </c>
    </row>
    <row r="601" spans="1:16" ht="110.25" customHeight="1">
      <c r="A601" s="131"/>
      <c r="B601" s="100"/>
      <c r="C601" s="97"/>
      <c r="D601" s="118"/>
      <c r="E601" s="8" t="s">
        <v>251</v>
      </c>
      <c r="F601" s="65"/>
      <c r="G601" s="65"/>
      <c r="H601" s="65"/>
      <c r="I601" s="65"/>
      <c r="J601" s="76"/>
      <c r="K601" s="76"/>
      <c r="L601" s="76"/>
      <c r="M601" s="76"/>
      <c r="N601" s="76"/>
      <c r="O601" s="76"/>
      <c r="P601" s="82"/>
    </row>
    <row r="602" spans="1:16" ht="39" customHeight="1">
      <c r="A602" s="131"/>
      <c r="B602" s="100"/>
      <c r="C602" s="97"/>
      <c r="D602" s="104" t="s">
        <v>612</v>
      </c>
      <c r="E602" s="8" t="s">
        <v>252</v>
      </c>
      <c r="F602" s="67" t="s">
        <v>1149</v>
      </c>
      <c r="G602" s="67" t="s">
        <v>1185</v>
      </c>
      <c r="H602" s="67" t="s">
        <v>1343</v>
      </c>
      <c r="I602" s="67" t="s">
        <v>1461</v>
      </c>
      <c r="J602" s="78">
        <v>1</v>
      </c>
      <c r="K602" s="78">
        <v>2</v>
      </c>
      <c r="L602" s="78">
        <v>4</v>
      </c>
      <c r="M602" s="78">
        <v>8</v>
      </c>
      <c r="N602" s="78">
        <v>16</v>
      </c>
      <c r="O602" s="78">
        <v>32</v>
      </c>
      <c r="P602" s="140">
        <f>SUM(J602:O602)/63</f>
        <v>1</v>
      </c>
    </row>
    <row r="603" spans="1:16" ht="12.75">
      <c r="A603" s="131"/>
      <c r="B603" s="100"/>
      <c r="C603" s="97"/>
      <c r="D603" s="118"/>
      <c r="E603" s="8" t="s">
        <v>253</v>
      </c>
      <c r="F603" s="64"/>
      <c r="G603" s="64"/>
      <c r="H603" s="64"/>
      <c r="I603" s="64"/>
      <c r="J603" s="75"/>
      <c r="K603" s="75"/>
      <c r="L603" s="75"/>
      <c r="M603" s="75"/>
      <c r="N603" s="75"/>
      <c r="O603" s="75"/>
      <c r="P603" s="81"/>
    </row>
    <row r="604" spans="1:16" ht="80.25" customHeight="1">
      <c r="A604" s="131"/>
      <c r="B604" s="100"/>
      <c r="C604" s="97"/>
      <c r="D604" s="118"/>
      <c r="E604" s="8" t="s">
        <v>254</v>
      </c>
      <c r="F604" s="65"/>
      <c r="G604" s="65"/>
      <c r="H604" s="65"/>
      <c r="I604" s="65"/>
      <c r="J604" s="76"/>
      <c r="K604" s="76"/>
      <c r="L604" s="76"/>
      <c r="M604" s="76"/>
      <c r="N604" s="76"/>
      <c r="O604" s="76"/>
      <c r="P604" s="82"/>
    </row>
    <row r="605" spans="1:16" ht="127.5">
      <c r="A605" s="131"/>
      <c r="B605" s="100"/>
      <c r="C605" s="97"/>
      <c r="D605" s="37" t="s">
        <v>613</v>
      </c>
      <c r="E605" s="8" t="s">
        <v>998</v>
      </c>
      <c r="F605" s="8" t="s">
        <v>1150</v>
      </c>
      <c r="G605" s="8" t="s">
        <v>1185</v>
      </c>
      <c r="H605" s="8" t="s">
        <v>1344</v>
      </c>
      <c r="I605" s="8" t="s">
        <v>1461</v>
      </c>
      <c r="J605" s="7">
        <v>1</v>
      </c>
      <c r="K605" s="7">
        <v>2</v>
      </c>
      <c r="L605" s="7">
        <v>4</v>
      </c>
      <c r="M605" s="7">
        <v>8</v>
      </c>
      <c r="N605" s="7">
        <v>16</v>
      </c>
      <c r="O605" s="7">
        <v>32</v>
      </c>
      <c r="P605" s="52">
        <f>SUM(J605:O605)/63</f>
        <v>1</v>
      </c>
    </row>
    <row r="606" spans="1:16" ht="26.25" customHeight="1">
      <c r="A606" s="131"/>
      <c r="B606" s="100"/>
      <c r="C606" s="96" t="s">
        <v>614</v>
      </c>
      <c r="D606" s="104" t="s">
        <v>615</v>
      </c>
      <c r="E606" s="8" t="s">
        <v>255</v>
      </c>
      <c r="F606" s="67" t="s">
        <v>1151</v>
      </c>
      <c r="G606" s="67" t="s">
        <v>1185</v>
      </c>
      <c r="H606" s="67" t="s">
        <v>1345</v>
      </c>
      <c r="I606" s="67" t="s">
        <v>1461</v>
      </c>
      <c r="J606" s="78">
        <v>1</v>
      </c>
      <c r="K606" s="78">
        <v>2</v>
      </c>
      <c r="L606" s="78">
        <v>4</v>
      </c>
      <c r="M606" s="78">
        <v>8</v>
      </c>
      <c r="N606" s="78">
        <v>16</v>
      </c>
      <c r="O606" s="78">
        <v>32</v>
      </c>
      <c r="P606" s="140">
        <f>SUM(J606:O606)/63</f>
        <v>1</v>
      </c>
    </row>
    <row r="607" spans="1:16" ht="25.5">
      <c r="A607" s="131"/>
      <c r="B607" s="100"/>
      <c r="C607" s="97"/>
      <c r="D607" s="118"/>
      <c r="E607" s="8" t="s">
        <v>256</v>
      </c>
      <c r="F607" s="64"/>
      <c r="G607" s="64"/>
      <c r="H607" s="64"/>
      <c r="I607" s="64"/>
      <c r="J607" s="75"/>
      <c r="K607" s="75"/>
      <c r="L607" s="75"/>
      <c r="M607" s="75"/>
      <c r="N607" s="75"/>
      <c r="O607" s="75"/>
      <c r="P607" s="81"/>
    </row>
    <row r="608" spans="1:16" ht="51">
      <c r="A608" s="131"/>
      <c r="B608" s="100"/>
      <c r="C608" s="97"/>
      <c r="D608" s="118"/>
      <c r="E608" s="8" t="s">
        <v>257</v>
      </c>
      <c r="F608" s="64"/>
      <c r="G608" s="64"/>
      <c r="H608" s="64"/>
      <c r="I608" s="64"/>
      <c r="J608" s="75"/>
      <c r="K608" s="75"/>
      <c r="L608" s="75"/>
      <c r="M608" s="75"/>
      <c r="N608" s="75"/>
      <c r="O608" s="75"/>
      <c r="P608" s="81"/>
    </row>
    <row r="609" spans="1:16" ht="51">
      <c r="A609" s="131"/>
      <c r="B609" s="100"/>
      <c r="C609" s="97"/>
      <c r="D609" s="118"/>
      <c r="E609" s="8" t="s">
        <v>258</v>
      </c>
      <c r="F609" s="64"/>
      <c r="G609" s="64"/>
      <c r="H609" s="64"/>
      <c r="I609" s="64"/>
      <c r="J609" s="75"/>
      <c r="K609" s="75"/>
      <c r="L609" s="75"/>
      <c r="M609" s="75"/>
      <c r="N609" s="75"/>
      <c r="O609" s="75"/>
      <c r="P609" s="81"/>
    </row>
    <row r="610" spans="1:16" ht="25.5">
      <c r="A610" s="131"/>
      <c r="B610" s="100"/>
      <c r="C610" s="97"/>
      <c r="D610" s="118"/>
      <c r="E610" s="8" t="s">
        <v>259</v>
      </c>
      <c r="F610" s="64"/>
      <c r="G610" s="64"/>
      <c r="H610" s="64"/>
      <c r="I610" s="64"/>
      <c r="J610" s="75"/>
      <c r="K610" s="75"/>
      <c r="L610" s="75"/>
      <c r="M610" s="75"/>
      <c r="N610" s="75"/>
      <c r="O610" s="75"/>
      <c r="P610" s="81"/>
    </row>
    <row r="611" spans="1:16" ht="25.5">
      <c r="A611" s="131"/>
      <c r="B611" s="100"/>
      <c r="C611" s="97"/>
      <c r="D611" s="118"/>
      <c r="E611" s="8" t="s">
        <v>260</v>
      </c>
      <c r="F611" s="65"/>
      <c r="G611" s="65"/>
      <c r="H611" s="65"/>
      <c r="I611" s="65"/>
      <c r="J611" s="76"/>
      <c r="K611" s="76"/>
      <c r="L611" s="76"/>
      <c r="M611" s="76"/>
      <c r="N611" s="76"/>
      <c r="O611" s="76"/>
      <c r="P611" s="82"/>
    </row>
    <row r="612" spans="1:16" ht="26.25" customHeight="1">
      <c r="A612" s="131"/>
      <c r="B612" s="100"/>
      <c r="C612" s="97"/>
      <c r="D612" s="104" t="s">
        <v>616</v>
      </c>
      <c r="E612" s="8" t="s">
        <v>261</v>
      </c>
      <c r="F612" s="67" t="s">
        <v>1152</v>
      </c>
      <c r="G612" s="67" t="s">
        <v>1185</v>
      </c>
      <c r="H612" s="67" t="s">
        <v>1347</v>
      </c>
      <c r="I612" s="67" t="s">
        <v>1461</v>
      </c>
      <c r="J612" s="78">
        <v>1</v>
      </c>
      <c r="K612" s="78">
        <v>2</v>
      </c>
      <c r="L612" s="78">
        <v>4</v>
      </c>
      <c r="M612" s="78">
        <v>8</v>
      </c>
      <c r="N612" s="78">
        <v>16</v>
      </c>
      <c r="O612" s="78">
        <v>32</v>
      </c>
      <c r="P612" s="140">
        <f>SUM(J612:O612)/63</f>
        <v>1</v>
      </c>
    </row>
    <row r="613" spans="1:16" ht="25.5">
      <c r="A613" s="131"/>
      <c r="B613" s="100"/>
      <c r="C613" s="97"/>
      <c r="D613" s="118"/>
      <c r="E613" s="8" t="s">
        <v>262</v>
      </c>
      <c r="F613" s="64"/>
      <c r="G613" s="64"/>
      <c r="H613" s="64"/>
      <c r="I613" s="64"/>
      <c r="J613" s="75"/>
      <c r="K613" s="75"/>
      <c r="L613" s="75"/>
      <c r="M613" s="75"/>
      <c r="N613" s="75"/>
      <c r="O613" s="75"/>
      <c r="P613" s="81"/>
    </row>
    <row r="614" spans="1:16" ht="63" customHeight="1">
      <c r="A614" s="131"/>
      <c r="B614" s="100"/>
      <c r="C614" s="97"/>
      <c r="D614" s="118"/>
      <c r="E614" s="8" t="s">
        <v>263</v>
      </c>
      <c r="F614" s="65"/>
      <c r="G614" s="65"/>
      <c r="H614" s="65"/>
      <c r="I614" s="65"/>
      <c r="J614" s="76"/>
      <c r="K614" s="76"/>
      <c r="L614" s="76"/>
      <c r="M614" s="76"/>
      <c r="N614" s="76"/>
      <c r="O614" s="76"/>
      <c r="P614" s="82"/>
    </row>
    <row r="615" spans="1:16" ht="52.5" customHeight="1">
      <c r="A615" s="131"/>
      <c r="B615" s="100"/>
      <c r="C615" s="96" t="s">
        <v>617</v>
      </c>
      <c r="D615" s="104" t="s">
        <v>618</v>
      </c>
      <c r="E615" s="8" t="s">
        <v>264</v>
      </c>
      <c r="F615" s="67" t="s">
        <v>1153</v>
      </c>
      <c r="G615" s="67" t="s">
        <v>1185</v>
      </c>
      <c r="H615" s="67" t="s">
        <v>1346</v>
      </c>
      <c r="I615" s="67" t="s">
        <v>1461</v>
      </c>
      <c r="J615" s="78">
        <v>1</v>
      </c>
      <c r="K615" s="78">
        <v>2</v>
      </c>
      <c r="L615" s="78">
        <v>4</v>
      </c>
      <c r="M615" s="78">
        <v>8</v>
      </c>
      <c r="N615" s="78">
        <v>16</v>
      </c>
      <c r="O615" s="78">
        <v>32</v>
      </c>
      <c r="P615" s="140">
        <f>SUM(J615:O615)/63</f>
        <v>1</v>
      </c>
    </row>
    <row r="616" spans="1:16" ht="25.5">
      <c r="A616" s="131"/>
      <c r="B616" s="100"/>
      <c r="C616" s="97"/>
      <c r="D616" s="118"/>
      <c r="E616" s="8" t="s">
        <v>265</v>
      </c>
      <c r="F616" s="64"/>
      <c r="G616" s="64"/>
      <c r="H616" s="64"/>
      <c r="I616" s="64"/>
      <c r="J616" s="75"/>
      <c r="K616" s="75"/>
      <c r="L616" s="75"/>
      <c r="M616" s="75"/>
      <c r="N616" s="75"/>
      <c r="O616" s="75"/>
      <c r="P616" s="81"/>
    </row>
    <row r="617" spans="1:16" ht="38.25">
      <c r="A617" s="131"/>
      <c r="B617" s="100"/>
      <c r="C617" s="97"/>
      <c r="D617" s="118"/>
      <c r="E617" s="8" t="s">
        <v>266</v>
      </c>
      <c r="F617" s="64"/>
      <c r="G617" s="64"/>
      <c r="H617" s="64"/>
      <c r="I617" s="64"/>
      <c r="J617" s="75"/>
      <c r="K617" s="75"/>
      <c r="L617" s="75"/>
      <c r="M617" s="75"/>
      <c r="N617" s="75"/>
      <c r="O617" s="75"/>
      <c r="P617" s="81"/>
    </row>
    <row r="618" spans="1:16" ht="51">
      <c r="A618" s="131"/>
      <c r="B618" s="100"/>
      <c r="C618" s="97"/>
      <c r="D618" s="118"/>
      <c r="E618" s="8" t="s">
        <v>267</v>
      </c>
      <c r="F618" s="64"/>
      <c r="G618" s="64"/>
      <c r="H618" s="64"/>
      <c r="I618" s="64"/>
      <c r="J618" s="75"/>
      <c r="K618" s="75"/>
      <c r="L618" s="75"/>
      <c r="M618" s="75"/>
      <c r="N618" s="75"/>
      <c r="O618" s="75"/>
      <c r="P618" s="81"/>
    </row>
    <row r="619" spans="1:16" ht="38.25">
      <c r="A619" s="131"/>
      <c r="B619" s="100"/>
      <c r="C619" s="97"/>
      <c r="D619" s="118"/>
      <c r="E619" s="8" t="s">
        <v>268</v>
      </c>
      <c r="F619" s="65"/>
      <c r="G619" s="65"/>
      <c r="H619" s="65"/>
      <c r="I619" s="65"/>
      <c r="J619" s="76"/>
      <c r="K619" s="76"/>
      <c r="L619" s="76"/>
      <c r="M619" s="76"/>
      <c r="N619" s="76"/>
      <c r="O619" s="76"/>
      <c r="P619" s="82"/>
    </row>
    <row r="620" spans="1:16" ht="12.75" customHeight="1">
      <c r="A620" s="131"/>
      <c r="B620" s="101"/>
      <c r="C620" s="97"/>
      <c r="D620" s="104" t="s">
        <v>619</v>
      </c>
      <c r="E620" s="8" t="s">
        <v>269</v>
      </c>
      <c r="F620" s="67" t="s">
        <v>1154</v>
      </c>
      <c r="G620" s="67" t="s">
        <v>1185</v>
      </c>
      <c r="H620" s="67" t="s">
        <v>1348</v>
      </c>
      <c r="I620" s="67" t="s">
        <v>1462</v>
      </c>
      <c r="J620" s="78">
        <v>1</v>
      </c>
      <c r="K620" s="78">
        <v>2</v>
      </c>
      <c r="L620" s="78">
        <v>4</v>
      </c>
      <c r="M620" s="78">
        <v>8</v>
      </c>
      <c r="N620" s="78">
        <v>16</v>
      </c>
      <c r="O620" s="78">
        <v>32</v>
      </c>
      <c r="P620" s="140">
        <f>SUM(J620:O620)/63</f>
        <v>1</v>
      </c>
    </row>
    <row r="621" spans="1:16" ht="25.5">
      <c r="A621" s="131"/>
      <c r="B621" s="101"/>
      <c r="C621" s="97"/>
      <c r="D621" s="118"/>
      <c r="E621" s="8" t="s">
        <v>270</v>
      </c>
      <c r="F621" s="64"/>
      <c r="G621" s="64"/>
      <c r="H621" s="64"/>
      <c r="I621" s="64"/>
      <c r="J621" s="75"/>
      <c r="K621" s="75"/>
      <c r="L621" s="75"/>
      <c r="M621" s="75"/>
      <c r="N621" s="75"/>
      <c r="O621" s="75"/>
      <c r="P621" s="81"/>
    </row>
    <row r="622" spans="1:16" ht="30" customHeight="1">
      <c r="A622" s="131"/>
      <c r="B622" s="101"/>
      <c r="C622" s="97"/>
      <c r="D622" s="118"/>
      <c r="E622" s="8" t="s">
        <v>271</v>
      </c>
      <c r="F622" s="64"/>
      <c r="G622" s="64"/>
      <c r="H622" s="64"/>
      <c r="I622" s="64"/>
      <c r="J622" s="75"/>
      <c r="K622" s="75"/>
      <c r="L622" s="75"/>
      <c r="M622" s="75"/>
      <c r="N622" s="75"/>
      <c r="O622" s="75"/>
      <c r="P622" s="81"/>
    </row>
    <row r="623" spans="1:16" ht="51">
      <c r="A623" s="131"/>
      <c r="B623" s="101"/>
      <c r="C623" s="97"/>
      <c r="D623" s="118"/>
      <c r="E623" s="8" t="s">
        <v>272</v>
      </c>
      <c r="F623" s="64"/>
      <c r="G623" s="64"/>
      <c r="H623" s="64"/>
      <c r="I623" s="64"/>
      <c r="J623" s="75"/>
      <c r="K623" s="75"/>
      <c r="L623" s="75"/>
      <c r="M623" s="75"/>
      <c r="N623" s="75"/>
      <c r="O623" s="75"/>
      <c r="P623" s="81"/>
    </row>
    <row r="624" spans="1:16" ht="51">
      <c r="A624" s="131"/>
      <c r="B624" s="101"/>
      <c r="C624" s="97"/>
      <c r="D624" s="118"/>
      <c r="E624" s="8" t="s">
        <v>273</v>
      </c>
      <c r="F624" s="64"/>
      <c r="G624" s="64"/>
      <c r="H624" s="64"/>
      <c r="I624" s="64"/>
      <c r="J624" s="75"/>
      <c r="K624" s="75"/>
      <c r="L624" s="75"/>
      <c r="M624" s="75"/>
      <c r="N624" s="75"/>
      <c r="O624" s="75"/>
      <c r="P624" s="81"/>
    </row>
    <row r="625" spans="1:16" ht="26.25" thickBot="1">
      <c r="A625" s="131"/>
      <c r="B625" s="102"/>
      <c r="C625" s="98"/>
      <c r="D625" s="120"/>
      <c r="E625" s="13" t="s">
        <v>274</v>
      </c>
      <c r="F625" s="66"/>
      <c r="G625" s="66"/>
      <c r="H625" s="66"/>
      <c r="I625" s="66"/>
      <c r="J625" s="79"/>
      <c r="K625" s="79"/>
      <c r="L625" s="79"/>
      <c r="M625" s="79"/>
      <c r="N625" s="79"/>
      <c r="O625" s="79"/>
      <c r="P625" s="83"/>
    </row>
    <row r="626" spans="1:16" ht="27" customHeight="1" thickTop="1">
      <c r="A626" s="131"/>
      <c r="B626" s="112" t="s">
        <v>678</v>
      </c>
      <c r="C626" s="116" t="s">
        <v>620</v>
      </c>
      <c r="D626" s="92" t="s">
        <v>621</v>
      </c>
      <c r="E626" s="15" t="s">
        <v>275</v>
      </c>
      <c r="F626" s="69" t="s">
        <v>1029</v>
      </c>
      <c r="G626" s="69" t="s">
        <v>1200</v>
      </c>
      <c r="H626" s="69" t="s">
        <v>1349</v>
      </c>
      <c r="I626" s="69" t="s">
        <v>1463</v>
      </c>
      <c r="J626" s="77">
        <v>1</v>
      </c>
      <c r="K626" s="77">
        <v>2</v>
      </c>
      <c r="L626" s="77">
        <v>4</v>
      </c>
      <c r="M626" s="77">
        <v>8</v>
      </c>
      <c r="N626" s="77">
        <v>16</v>
      </c>
      <c r="O626" s="77">
        <v>32</v>
      </c>
      <c r="P626" s="141">
        <f>SUM(J626:O626)/63</f>
        <v>1</v>
      </c>
    </row>
    <row r="627" spans="1:16" ht="104.25" customHeight="1">
      <c r="A627" s="131"/>
      <c r="B627" s="125"/>
      <c r="C627" s="110"/>
      <c r="D627" s="121"/>
      <c r="E627" s="10" t="s">
        <v>276</v>
      </c>
      <c r="F627" s="65"/>
      <c r="G627" s="65"/>
      <c r="H627" s="65"/>
      <c r="I627" s="65"/>
      <c r="J627" s="76"/>
      <c r="K627" s="76"/>
      <c r="L627" s="76"/>
      <c r="M627" s="76"/>
      <c r="N627" s="76"/>
      <c r="O627" s="76"/>
      <c r="P627" s="82"/>
    </row>
    <row r="628" spans="1:16" ht="26.25" customHeight="1">
      <c r="A628" s="131"/>
      <c r="B628" s="125"/>
      <c r="C628" s="110"/>
      <c r="D628" s="94" t="s">
        <v>622</v>
      </c>
      <c r="E628" s="10" t="s">
        <v>277</v>
      </c>
      <c r="F628" s="63" t="s">
        <v>1030</v>
      </c>
      <c r="G628" s="63" t="s">
        <v>1200</v>
      </c>
      <c r="H628" s="63" t="s">
        <v>1350</v>
      </c>
      <c r="I628" s="63" t="s">
        <v>1464</v>
      </c>
      <c r="J628" s="74">
        <v>1</v>
      </c>
      <c r="K628" s="74">
        <v>2</v>
      </c>
      <c r="L628" s="74">
        <v>4</v>
      </c>
      <c r="M628" s="74">
        <v>8</v>
      </c>
      <c r="N628" s="74">
        <v>16</v>
      </c>
      <c r="O628" s="74">
        <v>32</v>
      </c>
      <c r="P628" s="140">
        <f>SUM(J628:O628)/63</f>
        <v>1</v>
      </c>
    </row>
    <row r="629" spans="1:16" ht="25.5">
      <c r="A629" s="131"/>
      <c r="B629" s="125"/>
      <c r="C629" s="110"/>
      <c r="D629" s="121"/>
      <c r="E629" s="10" t="s">
        <v>278</v>
      </c>
      <c r="F629" s="64"/>
      <c r="G629" s="64"/>
      <c r="H629" s="64"/>
      <c r="I629" s="64"/>
      <c r="J629" s="75"/>
      <c r="K629" s="75"/>
      <c r="L629" s="75"/>
      <c r="M629" s="75"/>
      <c r="N629" s="75"/>
      <c r="O629" s="75"/>
      <c r="P629" s="81"/>
    </row>
    <row r="630" spans="1:16" ht="12.75">
      <c r="A630" s="131"/>
      <c r="B630" s="125"/>
      <c r="C630" s="110"/>
      <c r="D630" s="121"/>
      <c r="E630" s="10" t="s">
        <v>279</v>
      </c>
      <c r="F630" s="64"/>
      <c r="G630" s="64"/>
      <c r="H630" s="64"/>
      <c r="I630" s="64"/>
      <c r="J630" s="75"/>
      <c r="K630" s="75"/>
      <c r="L630" s="75"/>
      <c r="M630" s="75"/>
      <c r="N630" s="75"/>
      <c r="O630" s="75"/>
      <c r="P630" s="81"/>
    </row>
    <row r="631" spans="1:16" ht="25.5">
      <c r="A631" s="131"/>
      <c r="B631" s="125"/>
      <c r="C631" s="110"/>
      <c r="D631" s="121"/>
      <c r="E631" s="10" t="s">
        <v>280</v>
      </c>
      <c r="F631" s="64"/>
      <c r="G631" s="64"/>
      <c r="H631" s="64"/>
      <c r="I631" s="64"/>
      <c r="J631" s="75"/>
      <c r="K631" s="75"/>
      <c r="L631" s="75"/>
      <c r="M631" s="75"/>
      <c r="N631" s="75"/>
      <c r="O631" s="75"/>
      <c r="P631" s="81"/>
    </row>
    <row r="632" spans="1:16" ht="25.5">
      <c r="A632" s="131"/>
      <c r="B632" s="125"/>
      <c r="C632" s="110"/>
      <c r="D632" s="121"/>
      <c r="E632" s="10" t="s">
        <v>281</v>
      </c>
      <c r="F632" s="64"/>
      <c r="G632" s="64"/>
      <c r="H632" s="64"/>
      <c r="I632" s="64"/>
      <c r="J632" s="75"/>
      <c r="K632" s="75"/>
      <c r="L632" s="75"/>
      <c r="M632" s="75"/>
      <c r="N632" s="75"/>
      <c r="O632" s="75"/>
      <c r="P632" s="81"/>
    </row>
    <row r="633" spans="1:16" ht="25.5">
      <c r="A633" s="131"/>
      <c r="B633" s="125"/>
      <c r="C633" s="110"/>
      <c r="D633" s="121"/>
      <c r="E633" s="10" t="s">
        <v>282</v>
      </c>
      <c r="F633" s="65"/>
      <c r="G633" s="65"/>
      <c r="H633" s="65"/>
      <c r="I633" s="65"/>
      <c r="J633" s="76"/>
      <c r="K633" s="76"/>
      <c r="L633" s="76"/>
      <c r="M633" s="76"/>
      <c r="N633" s="76"/>
      <c r="O633" s="76"/>
      <c r="P633" s="82"/>
    </row>
    <row r="634" spans="1:16" ht="12.75" customHeight="1">
      <c r="A634" s="131"/>
      <c r="B634" s="125"/>
      <c r="C634" s="110"/>
      <c r="D634" s="94" t="s">
        <v>623</v>
      </c>
      <c r="E634" s="10" t="s">
        <v>283</v>
      </c>
      <c r="F634" s="63" t="s">
        <v>1031</v>
      </c>
      <c r="G634" s="63" t="s">
        <v>1200</v>
      </c>
      <c r="H634" s="63" t="s">
        <v>1351</v>
      </c>
      <c r="I634" s="63" t="s">
        <v>1464</v>
      </c>
      <c r="J634" s="74">
        <v>1</v>
      </c>
      <c r="K634" s="74">
        <v>2</v>
      </c>
      <c r="L634" s="74">
        <v>4</v>
      </c>
      <c r="M634" s="74">
        <v>8</v>
      </c>
      <c r="N634" s="74">
        <v>16</v>
      </c>
      <c r="O634" s="74">
        <v>32</v>
      </c>
      <c r="P634" s="140">
        <f>SUM(J634:O634)/63</f>
        <v>1</v>
      </c>
    </row>
    <row r="635" spans="1:16" ht="38.25">
      <c r="A635" s="131"/>
      <c r="B635" s="125"/>
      <c r="C635" s="110"/>
      <c r="D635" s="121"/>
      <c r="E635" s="10" t="s">
        <v>284</v>
      </c>
      <c r="F635" s="64"/>
      <c r="G635" s="64"/>
      <c r="H635" s="64"/>
      <c r="I635" s="64"/>
      <c r="J635" s="75"/>
      <c r="K635" s="75"/>
      <c r="L635" s="75"/>
      <c r="M635" s="75"/>
      <c r="N635" s="75"/>
      <c r="O635" s="75"/>
      <c r="P635" s="81"/>
    </row>
    <row r="636" spans="1:16" ht="83.25" customHeight="1">
      <c r="A636" s="131"/>
      <c r="B636" s="125"/>
      <c r="C636" s="110"/>
      <c r="D636" s="121"/>
      <c r="E636" s="10" t="s">
        <v>285</v>
      </c>
      <c r="F636" s="65"/>
      <c r="G636" s="65"/>
      <c r="H636" s="65"/>
      <c r="I636" s="65"/>
      <c r="J636" s="76"/>
      <c r="K636" s="76"/>
      <c r="L636" s="76"/>
      <c r="M636" s="76"/>
      <c r="N636" s="76"/>
      <c r="O636" s="76"/>
      <c r="P636" s="82"/>
    </row>
    <row r="637" spans="1:16" ht="52.5" customHeight="1">
      <c r="A637" s="131"/>
      <c r="B637" s="125"/>
      <c r="C637" s="110"/>
      <c r="D637" s="94" t="s">
        <v>624</v>
      </c>
      <c r="E637" s="10" t="s">
        <v>134</v>
      </c>
      <c r="F637" s="63" t="s">
        <v>1032</v>
      </c>
      <c r="G637" s="63" t="s">
        <v>1200</v>
      </c>
      <c r="H637" s="63" t="s">
        <v>1352</v>
      </c>
      <c r="I637" s="63" t="s">
        <v>1464</v>
      </c>
      <c r="J637" s="74">
        <v>1</v>
      </c>
      <c r="K637" s="74">
        <v>2</v>
      </c>
      <c r="L637" s="74">
        <v>4</v>
      </c>
      <c r="M637" s="74">
        <v>8</v>
      </c>
      <c r="N637" s="74">
        <v>16</v>
      </c>
      <c r="O637" s="74">
        <v>32</v>
      </c>
      <c r="P637" s="140">
        <f>SUM(J637:O637)/63</f>
        <v>1</v>
      </c>
    </row>
    <row r="638" spans="1:16" ht="51">
      <c r="A638" s="131"/>
      <c r="B638" s="125"/>
      <c r="C638" s="110"/>
      <c r="D638" s="121"/>
      <c r="E638" s="10" t="s">
        <v>135</v>
      </c>
      <c r="F638" s="64"/>
      <c r="G638" s="64"/>
      <c r="H638" s="64"/>
      <c r="I638" s="64"/>
      <c r="J638" s="75"/>
      <c r="K638" s="75"/>
      <c r="L638" s="75"/>
      <c r="M638" s="75"/>
      <c r="N638" s="75"/>
      <c r="O638" s="75"/>
      <c r="P638" s="81"/>
    </row>
    <row r="639" spans="1:16" ht="25.5">
      <c r="A639" s="131"/>
      <c r="B639" s="125"/>
      <c r="C639" s="110"/>
      <c r="D639" s="121"/>
      <c r="E639" s="10" t="s">
        <v>136</v>
      </c>
      <c r="F639" s="65"/>
      <c r="G639" s="65"/>
      <c r="H639" s="65"/>
      <c r="I639" s="65"/>
      <c r="J639" s="76"/>
      <c r="K639" s="76"/>
      <c r="L639" s="76"/>
      <c r="M639" s="76"/>
      <c r="N639" s="76"/>
      <c r="O639" s="76"/>
      <c r="P639" s="82"/>
    </row>
    <row r="640" spans="1:16" ht="39" customHeight="1">
      <c r="A640" s="131"/>
      <c r="B640" s="125"/>
      <c r="C640" s="110"/>
      <c r="D640" s="94" t="s">
        <v>625</v>
      </c>
      <c r="E640" s="10" t="s">
        <v>137</v>
      </c>
      <c r="F640" s="63" t="s">
        <v>1033</v>
      </c>
      <c r="G640" s="63" t="s">
        <v>1200</v>
      </c>
      <c r="H640" s="63" t="s">
        <v>1353</v>
      </c>
      <c r="I640" s="63" t="s">
        <v>1464</v>
      </c>
      <c r="J640" s="74">
        <v>1</v>
      </c>
      <c r="K640" s="74">
        <v>2</v>
      </c>
      <c r="L640" s="74">
        <v>4</v>
      </c>
      <c r="M640" s="74">
        <v>8</v>
      </c>
      <c r="N640" s="74">
        <v>16</v>
      </c>
      <c r="O640" s="74">
        <v>32</v>
      </c>
      <c r="P640" s="140">
        <f>SUM(J640:O640)/63</f>
        <v>1</v>
      </c>
    </row>
    <row r="641" spans="1:16" ht="38.25">
      <c r="A641" s="131"/>
      <c r="B641" s="125"/>
      <c r="C641" s="110"/>
      <c r="D641" s="121"/>
      <c r="E641" s="10" t="s">
        <v>138</v>
      </c>
      <c r="F641" s="64"/>
      <c r="G641" s="64"/>
      <c r="H641" s="64"/>
      <c r="I641" s="64"/>
      <c r="J641" s="75"/>
      <c r="K641" s="75"/>
      <c r="L641" s="75"/>
      <c r="M641" s="75"/>
      <c r="N641" s="75"/>
      <c r="O641" s="75"/>
      <c r="P641" s="81"/>
    </row>
    <row r="642" spans="1:16" ht="51">
      <c r="A642" s="131"/>
      <c r="B642" s="125"/>
      <c r="C642" s="110"/>
      <c r="D642" s="121"/>
      <c r="E642" s="10" t="s">
        <v>139</v>
      </c>
      <c r="F642" s="64"/>
      <c r="G642" s="64"/>
      <c r="H642" s="64"/>
      <c r="I642" s="64"/>
      <c r="J642" s="75"/>
      <c r="K642" s="75"/>
      <c r="L642" s="75"/>
      <c r="M642" s="75"/>
      <c r="N642" s="75"/>
      <c r="O642" s="75"/>
      <c r="P642" s="81"/>
    </row>
    <row r="643" spans="1:16" ht="51">
      <c r="A643" s="131"/>
      <c r="B643" s="125"/>
      <c r="C643" s="110"/>
      <c r="D643" s="121"/>
      <c r="E643" s="10" t="s">
        <v>140</v>
      </c>
      <c r="F643" s="64"/>
      <c r="G643" s="64"/>
      <c r="H643" s="64"/>
      <c r="I643" s="64"/>
      <c r="J643" s="75"/>
      <c r="K643" s="75"/>
      <c r="L643" s="75"/>
      <c r="M643" s="75"/>
      <c r="N643" s="75"/>
      <c r="O643" s="75"/>
      <c r="P643" s="81"/>
    </row>
    <row r="644" spans="1:16" ht="51">
      <c r="A644" s="131"/>
      <c r="B644" s="125"/>
      <c r="C644" s="110"/>
      <c r="D644" s="121"/>
      <c r="E644" s="10" t="s">
        <v>141</v>
      </c>
      <c r="F644" s="64"/>
      <c r="G644" s="64"/>
      <c r="H644" s="64"/>
      <c r="I644" s="64"/>
      <c r="J644" s="75"/>
      <c r="K644" s="75"/>
      <c r="L644" s="75"/>
      <c r="M644" s="75"/>
      <c r="N644" s="75"/>
      <c r="O644" s="75"/>
      <c r="P644" s="81"/>
    </row>
    <row r="645" spans="1:16" ht="12.75">
      <c r="A645" s="131"/>
      <c r="B645" s="125"/>
      <c r="C645" s="110"/>
      <c r="D645" s="121"/>
      <c r="E645" s="10" t="s">
        <v>1014</v>
      </c>
      <c r="F645" s="65"/>
      <c r="G645" s="65"/>
      <c r="H645" s="65"/>
      <c r="I645" s="65"/>
      <c r="J645" s="76"/>
      <c r="K645" s="76"/>
      <c r="L645" s="76"/>
      <c r="M645" s="76"/>
      <c r="N645" s="76"/>
      <c r="O645" s="76"/>
      <c r="P645" s="82"/>
    </row>
    <row r="646" spans="1:16" ht="26.25" customHeight="1">
      <c r="A646" s="131"/>
      <c r="B646" s="125"/>
      <c r="C646" s="110"/>
      <c r="D646" s="94" t="s">
        <v>626</v>
      </c>
      <c r="E646" s="10" t="s">
        <v>142</v>
      </c>
      <c r="F646" s="63" t="s">
        <v>1034</v>
      </c>
      <c r="G646" s="63" t="s">
        <v>1200</v>
      </c>
      <c r="H646" s="63" t="s">
        <v>1354</v>
      </c>
      <c r="I646" s="63" t="s">
        <v>1464</v>
      </c>
      <c r="J646" s="74">
        <v>1</v>
      </c>
      <c r="K646" s="74">
        <v>2</v>
      </c>
      <c r="L646" s="74">
        <v>4</v>
      </c>
      <c r="M646" s="74">
        <v>8</v>
      </c>
      <c r="N646" s="74">
        <v>16</v>
      </c>
      <c r="O646" s="74">
        <v>32</v>
      </c>
      <c r="P646" s="140">
        <f>SUM(J646:O646)/63</f>
        <v>1</v>
      </c>
    </row>
    <row r="647" spans="1:16" ht="124.5" customHeight="1" thickBot="1">
      <c r="A647" s="132"/>
      <c r="B647" s="126"/>
      <c r="C647" s="124"/>
      <c r="D647" s="122"/>
      <c r="E647" s="16" t="s">
        <v>857</v>
      </c>
      <c r="F647" s="66"/>
      <c r="G647" s="66"/>
      <c r="H647" s="66"/>
      <c r="I647" s="66"/>
      <c r="J647" s="79"/>
      <c r="K647" s="79"/>
      <c r="L647" s="79"/>
      <c r="M647" s="79"/>
      <c r="N647" s="79"/>
      <c r="O647" s="79"/>
      <c r="P647" s="83"/>
    </row>
    <row r="648" spans="1:16" ht="39.75" customHeight="1" thickTop="1">
      <c r="A648" s="133" t="s">
        <v>679</v>
      </c>
      <c r="B648" s="99" t="s">
        <v>680</v>
      </c>
      <c r="C648" s="95" t="s">
        <v>627</v>
      </c>
      <c r="D648" s="103" t="s">
        <v>628</v>
      </c>
      <c r="E648" s="12" t="s">
        <v>858</v>
      </c>
      <c r="F648" s="68" t="s">
        <v>1079</v>
      </c>
      <c r="G648" s="68" t="s">
        <v>1201</v>
      </c>
      <c r="H648" s="68" t="s">
        <v>1355</v>
      </c>
      <c r="I648" s="68" t="s">
        <v>1465</v>
      </c>
      <c r="J648" s="85">
        <v>1</v>
      </c>
      <c r="K648" s="85">
        <v>2</v>
      </c>
      <c r="L648" s="85">
        <v>4</v>
      </c>
      <c r="M648" s="85">
        <v>8</v>
      </c>
      <c r="N648" s="85">
        <v>16</v>
      </c>
      <c r="O648" s="85">
        <v>32</v>
      </c>
      <c r="P648" s="143">
        <f>SUM(J648:O648)/63</f>
        <v>1</v>
      </c>
    </row>
    <row r="649" spans="1:16" ht="38.25">
      <c r="A649" s="134"/>
      <c r="B649" s="100"/>
      <c r="C649" s="97"/>
      <c r="D649" s="118"/>
      <c r="E649" s="8" t="s">
        <v>859</v>
      </c>
      <c r="F649" s="64"/>
      <c r="G649" s="64"/>
      <c r="H649" s="64"/>
      <c r="I649" s="64"/>
      <c r="J649" s="75"/>
      <c r="K649" s="75"/>
      <c r="L649" s="75"/>
      <c r="M649" s="75"/>
      <c r="N649" s="75"/>
      <c r="O649" s="75"/>
      <c r="P649" s="81"/>
    </row>
    <row r="650" spans="1:16" ht="38.25">
      <c r="A650" s="134"/>
      <c r="B650" s="100"/>
      <c r="C650" s="97"/>
      <c r="D650" s="118"/>
      <c r="E650" s="8" t="s">
        <v>860</v>
      </c>
      <c r="F650" s="64"/>
      <c r="G650" s="64"/>
      <c r="H650" s="64"/>
      <c r="I650" s="64"/>
      <c r="J650" s="75"/>
      <c r="K650" s="75"/>
      <c r="L650" s="75"/>
      <c r="M650" s="75"/>
      <c r="N650" s="75"/>
      <c r="O650" s="75"/>
      <c r="P650" s="81"/>
    </row>
    <row r="651" spans="1:16" ht="51">
      <c r="A651" s="134"/>
      <c r="B651" s="100"/>
      <c r="C651" s="97"/>
      <c r="D651" s="118"/>
      <c r="E651" s="8" t="s">
        <v>861</v>
      </c>
      <c r="F651" s="64"/>
      <c r="G651" s="64"/>
      <c r="H651" s="64"/>
      <c r="I651" s="64"/>
      <c r="J651" s="75"/>
      <c r="K651" s="75"/>
      <c r="L651" s="75"/>
      <c r="M651" s="75"/>
      <c r="N651" s="75"/>
      <c r="O651" s="75"/>
      <c r="P651" s="81"/>
    </row>
    <row r="652" spans="1:16" ht="38.25">
      <c r="A652" s="134"/>
      <c r="B652" s="100"/>
      <c r="C652" s="97"/>
      <c r="D652" s="118"/>
      <c r="E652" s="8" t="s">
        <v>862</v>
      </c>
      <c r="F652" s="65"/>
      <c r="G652" s="65"/>
      <c r="H652" s="65"/>
      <c r="I652" s="65"/>
      <c r="J652" s="76"/>
      <c r="K652" s="76"/>
      <c r="L652" s="76"/>
      <c r="M652" s="76"/>
      <c r="N652" s="76"/>
      <c r="O652" s="76"/>
      <c r="P652" s="82"/>
    </row>
    <row r="653" spans="1:16" ht="26.25" customHeight="1">
      <c r="A653" s="134"/>
      <c r="B653" s="100"/>
      <c r="C653" s="97"/>
      <c r="D653" s="104" t="s">
        <v>629</v>
      </c>
      <c r="E653" s="8" t="s">
        <v>863</v>
      </c>
      <c r="F653" s="67" t="s">
        <v>1080</v>
      </c>
      <c r="G653" s="67" t="s">
        <v>1201</v>
      </c>
      <c r="H653" s="67" t="s">
        <v>1356</v>
      </c>
      <c r="I653" s="67" t="s">
        <v>1465</v>
      </c>
      <c r="J653" s="78">
        <v>1</v>
      </c>
      <c r="K653" s="78">
        <v>2</v>
      </c>
      <c r="L653" s="78">
        <v>4</v>
      </c>
      <c r="M653" s="78">
        <v>8</v>
      </c>
      <c r="N653" s="78">
        <v>16</v>
      </c>
      <c r="O653" s="78">
        <v>32</v>
      </c>
      <c r="P653" s="142">
        <f>SUM(J653:O653)/63</f>
        <v>1</v>
      </c>
    </row>
    <row r="654" spans="1:16" ht="25.5">
      <c r="A654" s="134"/>
      <c r="B654" s="100"/>
      <c r="C654" s="97"/>
      <c r="D654" s="118"/>
      <c r="E654" s="8" t="s">
        <v>864</v>
      </c>
      <c r="F654" s="64"/>
      <c r="G654" s="64"/>
      <c r="H654" s="64"/>
      <c r="I654" s="64"/>
      <c r="J654" s="75"/>
      <c r="K654" s="75"/>
      <c r="L654" s="75"/>
      <c r="M654" s="75"/>
      <c r="N654" s="75"/>
      <c r="O654" s="75"/>
      <c r="P654" s="81"/>
    </row>
    <row r="655" spans="1:16" ht="51">
      <c r="A655" s="134"/>
      <c r="B655" s="100"/>
      <c r="C655" s="97"/>
      <c r="D655" s="118"/>
      <c r="E655" s="8" t="s">
        <v>865</v>
      </c>
      <c r="F655" s="64"/>
      <c r="G655" s="64"/>
      <c r="H655" s="64"/>
      <c r="I655" s="64"/>
      <c r="J655" s="75"/>
      <c r="K655" s="75"/>
      <c r="L655" s="75"/>
      <c r="M655" s="75"/>
      <c r="N655" s="75"/>
      <c r="O655" s="75"/>
      <c r="P655" s="81"/>
    </row>
    <row r="656" spans="1:16" ht="25.5" customHeight="1">
      <c r="A656" s="134"/>
      <c r="B656" s="100"/>
      <c r="C656" s="97"/>
      <c r="D656" s="118"/>
      <c r="E656" s="8" t="s">
        <v>866</v>
      </c>
      <c r="F656" s="65"/>
      <c r="G656" s="65"/>
      <c r="H656" s="65"/>
      <c r="I656" s="65"/>
      <c r="J656" s="76"/>
      <c r="K656" s="76"/>
      <c r="L656" s="76"/>
      <c r="M656" s="76"/>
      <c r="N656" s="76"/>
      <c r="O656" s="76"/>
      <c r="P656" s="82"/>
    </row>
    <row r="657" spans="1:16" ht="66" customHeight="1">
      <c r="A657" s="134"/>
      <c r="B657" s="100"/>
      <c r="C657" s="97"/>
      <c r="D657" s="104" t="s">
        <v>630</v>
      </c>
      <c r="E657" s="8" t="s">
        <v>867</v>
      </c>
      <c r="F657" s="67" t="s">
        <v>1081</v>
      </c>
      <c r="G657" s="67" t="s">
        <v>1201</v>
      </c>
      <c r="H657" s="67" t="s">
        <v>1357</v>
      </c>
      <c r="I657" s="67" t="s">
        <v>1465</v>
      </c>
      <c r="J657" s="78">
        <v>1</v>
      </c>
      <c r="K657" s="78">
        <v>2</v>
      </c>
      <c r="L657" s="78">
        <v>4</v>
      </c>
      <c r="M657" s="78">
        <v>8</v>
      </c>
      <c r="N657" s="78">
        <v>16</v>
      </c>
      <c r="O657" s="78">
        <v>32</v>
      </c>
      <c r="P657" s="142">
        <f>SUM(J657:O657)/63</f>
        <v>1</v>
      </c>
    </row>
    <row r="658" spans="1:16" ht="25.5">
      <c r="A658" s="134"/>
      <c r="B658" s="100"/>
      <c r="C658" s="97"/>
      <c r="D658" s="118"/>
      <c r="E658" s="8" t="s">
        <v>868</v>
      </c>
      <c r="F658" s="64"/>
      <c r="G658" s="64"/>
      <c r="H658" s="64"/>
      <c r="I658" s="64"/>
      <c r="J658" s="75"/>
      <c r="K658" s="75"/>
      <c r="L658" s="75"/>
      <c r="M658" s="75"/>
      <c r="N658" s="75"/>
      <c r="O658" s="75"/>
      <c r="P658" s="81"/>
    </row>
    <row r="659" spans="1:16" ht="25.5">
      <c r="A659" s="134"/>
      <c r="B659" s="100"/>
      <c r="C659" s="97"/>
      <c r="D659" s="118"/>
      <c r="E659" s="8" t="s">
        <v>869</v>
      </c>
      <c r="F659" s="64"/>
      <c r="G659" s="64"/>
      <c r="H659" s="64"/>
      <c r="I659" s="64"/>
      <c r="J659" s="75"/>
      <c r="K659" s="75"/>
      <c r="L659" s="75"/>
      <c r="M659" s="75"/>
      <c r="N659" s="75"/>
      <c r="O659" s="75"/>
      <c r="P659" s="81"/>
    </row>
    <row r="660" spans="1:16" ht="25.5">
      <c r="A660" s="134"/>
      <c r="B660" s="100"/>
      <c r="C660" s="97"/>
      <c r="D660" s="118"/>
      <c r="E660" s="8" t="s">
        <v>870</v>
      </c>
      <c r="F660" s="65"/>
      <c r="G660" s="65"/>
      <c r="H660" s="65"/>
      <c r="I660" s="65"/>
      <c r="J660" s="76"/>
      <c r="K660" s="76"/>
      <c r="L660" s="76"/>
      <c r="M660" s="76"/>
      <c r="N660" s="76"/>
      <c r="O660" s="76"/>
      <c r="P660" s="82"/>
    </row>
    <row r="661" spans="1:16" ht="26.25" customHeight="1">
      <c r="A661" s="134"/>
      <c r="B661" s="100"/>
      <c r="C661" s="97"/>
      <c r="D661" s="104" t="s">
        <v>631</v>
      </c>
      <c r="E661" s="8" t="s">
        <v>871</v>
      </c>
      <c r="F661" s="67" t="s">
        <v>1082</v>
      </c>
      <c r="G661" s="67" t="s">
        <v>1201</v>
      </c>
      <c r="H661" s="67" t="s">
        <v>1358</v>
      </c>
      <c r="I661" s="67" t="s">
        <v>1465</v>
      </c>
      <c r="J661" s="78">
        <v>1</v>
      </c>
      <c r="K661" s="78">
        <v>2</v>
      </c>
      <c r="L661" s="78">
        <v>4</v>
      </c>
      <c r="M661" s="78">
        <v>8</v>
      </c>
      <c r="N661" s="78">
        <v>16</v>
      </c>
      <c r="O661" s="78">
        <v>32</v>
      </c>
      <c r="P661" s="142">
        <f>SUM(J661:O661)/63</f>
        <v>1</v>
      </c>
    </row>
    <row r="662" spans="1:16" ht="63.75">
      <c r="A662" s="134"/>
      <c r="B662" s="100"/>
      <c r="C662" s="97"/>
      <c r="D662" s="118"/>
      <c r="E662" s="8" t="s">
        <v>872</v>
      </c>
      <c r="F662" s="64"/>
      <c r="G662" s="64"/>
      <c r="H662" s="64"/>
      <c r="I662" s="64"/>
      <c r="J662" s="75"/>
      <c r="K662" s="75"/>
      <c r="L662" s="75"/>
      <c r="M662" s="75"/>
      <c r="N662" s="75"/>
      <c r="O662" s="75"/>
      <c r="P662" s="81"/>
    </row>
    <row r="663" spans="1:16" ht="38.25">
      <c r="A663" s="134"/>
      <c r="B663" s="100"/>
      <c r="C663" s="97"/>
      <c r="D663" s="118"/>
      <c r="E663" s="8" t="s">
        <v>873</v>
      </c>
      <c r="F663" s="64"/>
      <c r="G663" s="64"/>
      <c r="H663" s="64"/>
      <c r="I663" s="64"/>
      <c r="J663" s="75"/>
      <c r="K663" s="75"/>
      <c r="L663" s="75"/>
      <c r="M663" s="75"/>
      <c r="N663" s="75"/>
      <c r="O663" s="75"/>
      <c r="P663" s="81"/>
    </row>
    <row r="664" spans="1:16" ht="38.25">
      <c r="A664" s="134"/>
      <c r="B664" s="100"/>
      <c r="C664" s="97"/>
      <c r="D664" s="118"/>
      <c r="E664" s="8" t="s">
        <v>874</v>
      </c>
      <c r="F664" s="64"/>
      <c r="G664" s="64"/>
      <c r="H664" s="64"/>
      <c r="I664" s="64"/>
      <c r="J664" s="75"/>
      <c r="K664" s="75"/>
      <c r="L664" s="75"/>
      <c r="M664" s="75"/>
      <c r="N664" s="75"/>
      <c r="O664" s="75"/>
      <c r="P664" s="81"/>
    </row>
    <row r="665" spans="1:16" ht="43.5" customHeight="1">
      <c r="A665" s="134"/>
      <c r="B665" s="100"/>
      <c r="C665" s="97"/>
      <c r="D665" s="118"/>
      <c r="E665" s="8" t="s">
        <v>875</v>
      </c>
      <c r="F665" s="64"/>
      <c r="G665" s="64"/>
      <c r="H665" s="64"/>
      <c r="I665" s="64"/>
      <c r="J665" s="75"/>
      <c r="K665" s="75"/>
      <c r="L665" s="75"/>
      <c r="M665" s="75"/>
      <c r="N665" s="75"/>
      <c r="O665" s="75"/>
      <c r="P665" s="81"/>
    </row>
    <row r="666" spans="1:16" ht="70.5" customHeight="1">
      <c r="A666" s="134"/>
      <c r="B666" s="100"/>
      <c r="C666" s="97"/>
      <c r="D666" s="118"/>
      <c r="E666" s="8" t="s">
        <v>876</v>
      </c>
      <c r="F666" s="64"/>
      <c r="G666" s="64"/>
      <c r="H666" s="64"/>
      <c r="I666" s="64"/>
      <c r="J666" s="75"/>
      <c r="K666" s="75"/>
      <c r="L666" s="75"/>
      <c r="M666" s="75"/>
      <c r="N666" s="75"/>
      <c r="O666" s="75"/>
      <c r="P666" s="81"/>
    </row>
    <row r="667" spans="1:16" ht="25.5">
      <c r="A667" s="134"/>
      <c r="B667" s="100"/>
      <c r="C667" s="97"/>
      <c r="D667" s="118"/>
      <c r="E667" s="8" t="s">
        <v>877</v>
      </c>
      <c r="F667" s="65"/>
      <c r="G667" s="65"/>
      <c r="H667" s="65"/>
      <c r="I667" s="65"/>
      <c r="J667" s="76"/>
      <c r="K667" s="76"/>
      <c r="L667" s="76"/>
      <c r="M667" s="76"/>
      <c r="N667" s="76"/>
      <c r="O667" s="76"/>
      <c r="P667" s="82"/>
    </row>
    <row r="668" spans="1:16" ht="52.5" customHeight="1">
      <c r="A668" s="134"/>
      <c r="B668" s="100"/>
      <c r="C668" s="97"/>
      <c r="D668" s="104" t="s">
        <v>632</v>
      </c>
      <c r="E668" s="8" t="s">
        <v>878</v>
      </c>
      <c r="F668" s="67" t="s">
        <v>1083</v>
      </c>
      <c r="G668" s="67" t="s">
        <v>1201</v>
      </c>
      <c r="H668" s="67" t="s">
        <v>1359</v>
      </c>
      <c r="I668" s="67" t="s">
        <v>1465</v>
      </c>
      <c r="J668" s="78">
        <v>1</v>
      </c>
      <c r="K668" s="78">
        <v>2</v>
      </c>
      <c r="L668" s="78">
        <v>4</v>
      </c>
      <c r="M668" s="78">
        <v>8</v>
      </c>
      <c r="N668" s="78">
        <v>16</v>
      </c>
      <c r="O668" s="78">
        <v>32</v>
      </c>
      <c r="P668" s="142">
        <f>SUM(J668:O668)/63</f>
        <v>1</v>
      </c>
    </row>
    <row r="669" spans="1:16" ht="38.25">
      <c r="A669" s="134"/>
      <c r="B669" s="100"/>
      <c r="C669" s="97"/>
      <c r="D669" s="118"/>
      <c r="E669" s="8" t="s">
        <v>879</v>
      </c>
      <c r="F669" s="64"/>
      <c r="G669" s="64"/>
      <c r="H669" s="64"/>
      <c r="I669" s="64"/>
      <c r="J669" s="75"/>
      <c r="K669" s="75"/>
      <c r="L669" s="75"/>
      <c r="M669" s="75"/>
      <c r="N669" s="75"/>
      <c r="O669" s="75"/>
      <c r="P669" s="81"/>
    </row>
    <row r="670" spans="1:16" ht="25.5">
      <c r="A670" s="134"/>
      <c r="B670" s="100"/>
      <c r="C670" s="97"/>
      <c r="D670" s="118"/>
      <c r="E670" s="8" t="s">
        <v>880</v>
      </c>
      <c r="F670" s="64"/>
      <c r="G670" s="64"/>
      <c r="H670" s="64"/>
      <c r="I670" s="64"/>
      <c r="J670" s="75"/>
      <c r="K670" s="75"/>
      <c r="L670" s="75"/>
      <c r="M670" s="75"/>
      <c r="N670" s="75"/>
      <c r="O670" s="75"/>
      <c r="P670" s="81"/>
    </row>
    <row r="671" spans="1:16" ht="25.5">
      <c r="A671" s="134"/>
      <c r="B671" s="100"/>
      <c r="C671" s="97"/>
      <c r="D671" s="118"/>
      <c r="E671" s="8" t="s">
        <v>881</v>
      </c>
      <c r="F671" s="64"/>
      <c r="G671" s="64"/>
      <c r="H671" s="64"/>
      <c r="I671" s="64"/>
      <c r="J671" s="75"/>
      <c r="K671" s="75"/>
      <c r="L671" s="75"/>
      <c r="M671" s="75"/>
      <c r="N671" s="75"/>
      <c r="O671" s="75"/>
      <c r="P671" s="81"/>
    </row>
    <row r="672" spans="1:16" ht="26.25" thickBot="1">
      <c r="A672" s="134"/>
      <c r="B672" s="128"/>
      <c r="C672" s="98"/>
      <c r="D672" s="120"/>
      <c r="E672" s="13" t="s">
        <v>882</v>
      </c>
      <c r="F672" s="66"/>
      <c r="G672" s="66"/>
      <c r="H672" s="66"/>
      <c r="I672" s="66"/>
      <c r="J672" s="79"/>
      <c r="K672" s="79"/>
      <c r="L672" s="79"/>
      <c r="M672" s="79"/>
      <c r="N672" s="79"/>
      <c r="O672" s="79"/>
      <c r="P672" s="83"/>
    </row>
    <row r="673" spans="1:16" ht="27" customHeight="1" thickTop="1">
      <c r="A673" s="134"/>
      <c r="B673" s="112" t="s">
        <v>681</v>
      </c>
      <c r="C673" s="116" t="s">
        <v>633</v>
      </c>
      <c r="D673" s="92" t="s">
        <v>634</v>
      </c>
      <c r="E673" s="15" t="s">
        <v>883</v>
      </c>
      <c r="F673" s="69" t="s">
        <v>1127</v>
      </c>
      <c r="G673" s="69" t="s">
        <v>1184</v>
      </c>
      <c r="H673" s="69" t="s">
        <v>1360</v>
      </c>
      <c r="I673" s="69" t="s">
        <v>1466</v>
      </c>
      <c r="J673" s="77">
        <v>1</v>
      </c>
      <c r="K673" s="77">
        <v>2</v>
      </c>
      <c r="L673" s="77">
        <v>4</v>
      </c>
      <c r="M673" s="77">
        <v>8</v>
      </c>
      <c r="N673" s="77">
        <v>16</v>
      </c>
      <c r="O673" s="77">
        <v>32</v>
      </c>
      <c r="P673" s="143">
        <f>SUM(J673:O673)/63</f>
        <v>1</v>
      </c>
    </row>
    <row r="674" spans="1:16" ht="51">
      <c r="A674" s="134"/>
      <c r="B674" s="125"/>
      <c r="C674" s="110"/>
      <c r="D674" s="121"/>
      <c r="E674" s="10" t="s">
        <v>884</v>
      </c>
      <c r="F674" s="64"/>
      <c r="G674" s="64"/>
      <c r="H674" s="64"/>
      <c r="I674" s="64"/>
      <c r="J674" s="75"/>
      <c r="K674" s="75"/>
      <c r="L674" s="75"/>
      <c r="M674" s="75"/>
      <c r="N674" s="75"/>
      <c r="O674" s="75"/>
      <c r="P674" s="81"/>
    </row>
    <row r="675" spans="1:16" ht="38.25">
      <c r="A675" s="134"/>
      <c r="B675" s="125"/>
      <c r="C675" s="110"/>
      <c r="D675" s="121"/>
      <c r="E675" s="10" t="s">
        <v>885</v>
      </c>
      <c r="F675" s="64"/>
      <c r="G675" s="64"/>
      <c r="H675" s="64"/>
      <c r="I675" s="64"/>
      <c r="J675" s="75"/>
      <c r="K675" s="75"/>
      <c r="L675" s="75"/>
      <c r="M675" s="75"/>
      <c r="N675" s="75"/>
      <c r="O675" s="75"/>
      <c r="P675" s="81"/>
    </row>
    <row r="676" spans="1:16" ht="38.25">
      <c r="A676" s="134"/>
      <c r="B676" s="125"/>
      <c r="C676" s="110"/>
      <c r="D676" s="121"/>
      <c r="E676" s="10" t="s">
        <v>886</v>
      </c>
      <c r="F676" s="64"/>
      <c r="G676" s="64"/>
      <c r="H676" s="64"/>
      <c r="I676" s="64"/>
      <c r="J676" s="75"/>
      <c r="K676" s="75"/>
      <c r="L676" s="75"/>
      <c r="M676" s="75"/>
      <c r="N676" s="75"/>
      <c r="O676" s="75"/>
      <c r="P676" s="81"/>
    </row>
    <row r="677" spans="1:16" ht="38.25">
      <c r="A677" s="134"/>
      <c r="B677" s="125"/>
      <c r="C677" s="110"/>
      <c r="D677" s="121"/>
      <c r="E677" s="10" t="s">
        <v>887</v>
      </c>
      <c r="F677" s="64"/>
      <c r="G677" s="64"/>
      <c r="H677" s="64"/>
      <c r="I677" s="64"/>
      <c r="J677" s="75"/>
      <c r="K677" s="75"/>
      <c r="L677" s="75"/>
      <c r="M677" s="75"/>
      <c r="N677" s="75"/>
      <c r="O677" s="75"/>
      <c r="P677" s="81"/>
    </row>
    <row r="678" spans="1:16" ht="63.75">
      <c r="A678" s="134"/>
      <c r="B678" s="125"/>
      <c r="C678" s="110"/>
      <c r="D678" s="121"/>
      <c r="E678" s="10" t="s">
        <v>888</v>
      </c>
      <c r="F678" s="64"/>
      <c r="G678" s="64"/>
      <c r="H678" s="64"/>
      <c r="I678" s="64"/>
      <c r="J678" s="75"/>
      <c r="K678" s="75"/>
      <c r="L678" s="75"/>
      <c r="M678" s="75"/>
      <c r="N678" s="75"/>
      <c r="O678" s="75"/>
      <c r="P678" s="81"/>
    </row>
    <row r="679" spans="1:16" ht="38.25">
      <c r="A679" s="134"/>
      <c r="B679" s="125"/>
      <c r="C679" s="110"/>
      <c r="D679" s="121"/>
      <c r="E679" s="10" t="s">
        <v>889</v>
      </c>
      <c r="F679" s="64"/>
      <c r="G679" s="64"/>
      <c r="H679" s="64"/>
      <c r="I679" s="64"/>
      <c r="J679" s="75"/>
      <c r="K679" s="75"/>
      <c r="L679" s="75"/>
      <c r="M679" s="75"/>
      <c r="N679" s="75"/>
      <c r="O679" s="75"/>
      <c r="P679" s="81"/>
    </row>
    <row r="680" spans="1:16" ht="25.5">
      <c r="A680" s="134"/>
      <c r="B680" s="125"/>
      <c r="C680" s="110"/>
      <c r="D680" s="121"/>
      <c r="E680" s="10" t="s">
        <v>890</v>
      </c>
      <c r="F680" s="64"/>
      <c r="G680" s="64"/>
      <c r="H680" s="64"/>
      <c r="I680" s="64"/>
      <c r="J680" s="75"/>
      <c r="K680" s="75"/>
      <c r="L680" s="75"/>
      <c r="M680" s="75"/>
      <c r="N680" s="75"/>
      <c r="O680" s="75"/>
      <c r="P680" s="81"/>
    </row>
    <row r="681" spans="1:16" ht="25.5">
      <c r="A681" s="134"/>
      <c r="B681" s="125"/>
      <c r="C681" s="110"/>
      <c r="D681" s="121"/>
      <c r="E681" s="10" t="s">
        <v>891</v>
      </c>
      <c r="F681" s="65"/>
      <c r="G681" s="65"/>
      <c r="H681" s="65"/>
      <c r="I681" s="65"/>
      <c r="J681" s="76"/>
      <c r="K681" s="76"/>
      <c r="L681" s="76"/>
      <c r="M681" s="76"/>
      <c r="N681" s="76"/>
      <c r="O681" s="76"/>
      <c r="P681" s="82"/>
    </row>
    <row r="682" spans="1:16" ht="26.25" customHeight="1">
      <c r="A682" s="134"/>
      <c r="B682" s="125"/>
      <c r="C682" s="110"/>
      <c r="D682" s="94" t="s">
        <v>635</v>
      </c>
      <c r="E682" s="10" t="s">
        <v>892</v>
      </c>
      <c r="F682" s="63" t="s">
        <v>1128</v>
      </c>
      <c r="G682" s="63" t="s">
        <v>1184</v>
      </c>
      <c r="H682" s="63" t="s">
        <v>1361</v>
      </c>
      <c r="I682" s="63" t="s">
        <v>1466</v>
      </c>
      <c r="J682" s="74">
        <v>1</v>
      </c>
      <c r="K682" s="74">
        <v>2</v>
      </c>
      <c r="L682" s="74">
        <v>4</v>
      </c>
      <c r="M682" s="74">
        <v>8</v>
      </c>
      <c r="N682" s="74">
        <v>16</v>
      </c>
      <c r="O682" s="74">
        <v>32</v>
      </c>
      <c r="P682" s="142">
        <f>SUM(J682:O682)/63</f>
        <v>1</v>
      </c>
    </row>
    <row r="683" spans="1:16" ht="25.5">
      <c r="A683" s="134"/>
      <c r="B683" s="125"/>
      <c r="C683" s="110"/>
      <c r="D683" s="121"/>
      <c r="E683" s="10" t="s">
        <v>893</v>
      </c>
      <c r="F683" s="64"/>
      <c r="G683" s="64"/>
      <c r="H683" s="64"/>
      <c r="I683" s="64"/>
      <c r="J683" s="75"/>
      <c r="K683" s="75"/>
      <c r="L683" s="75"/>
      <c r="M683" s="75"/>
      <c r="N683" s="75"/>
      <c r="O683" s="75"/>
      <c r="P683" s="81"/>
    </row>
    <row r="684" spans="1:16" ht="51">
      <c r="A684" s="134"/>
      <c r="B684" s="125"/>
      <c r="C684" s="110"/>
      <c r="D684" s="121"/>
      <c r="E684" s="10" t="s">
        <v>894</v>
      </c>
      <c r="F684" s="64"/>
      <c r="G684" s="64"/>
      <c r="H684" s="64"/>
      <c r="I684" s="64"/>
      <c r="J684" s="75"/>
      <c r="K684" s="75"/>
      <c r="L684" s="75"/>
      <c r="M684" s="75"/>
      <c r="N684" s="75"/>
      <c r="O684" s="75"/>
      <c r="P684" s="81"/>
    </row>
    <row r="685" spans="1:16" ht="25.5">
      <c r="A685" s="134"/>
      <c r="B685" s="125"/>
      <c r="C685" s="110"/>
      <c r="D685" s="121"/>
      <c r="E685" s="10" t="s">
        <v>895</v>
      </c>
      <c r="F685" s="64"/>
      <c r="G685" s="64"/>
      <c r="H685" s="64"/>
      <c r="I685" s="64"/>
      <c r="J685" s="75"/>
      <c r="K685" s="75"/>
      <c r="L685" s="75"/>
      <c r="M685" s="75"/>
      <c r="N685" s="75"/>
      <c r="O685" s="75"/>
      <c r="P685" s="81"/>
    </row>
    <row r="686" spans="1:16" ht="25.5">
      <c r="A686" s="134"/>
      <c r="B686" s="125"/>
      <c r="C686" s="110"/>
      <c r="D686" s="121"/>
      <c r="E686" s="10" t="s">
        <v>896</v>
      </c>
      <c r="F686" s="64"/>
      <c r="G686" s="64"/>
      <c r="H686" s="64"/>
      <c r="I686" s="64"/>
      <c r="J686" s="75"/>
      <c r="K686" s="75"/>
      <c r="L686" s="75"/>
      <c r="M686" s="75"/>
      <c r="N686" s="75"/>
      <c r="O686" s="75"/>
      <c r="P686" s="81"/>
    </row>
    <row r="687" spans="1:16" ht="38.25">
      <c r="A687" s="134"/>
      <c r="B687" s="125"/>
      <c r="C687" s="110"/>
      <c r="D687" s="121"/>
      <c r="E687" s="10" t="s">
        <v>897</v>
      </c>
      <c r="F687" s="65"/>
      <c r="G687" s="65"/>
      <c r="H687" s="65"/>
      <c r="I687" s="65"/>
      <c r="J687" s="76"/>
      <c r="K687" s="76"/>
      <c r="L687" s="76"/>
      <c r="M687" s="76"/>
      <c r="N687" s="76"/>
      <c r="O687" s="76"/>
      <c r="P687" s="82"/>
    </row>
    <row r="688" spans="1:16" ht="39" customHeight="1">
      <c r="A688" s="134"/>
      <c r="B688" s="125"/>
      <c r="C688" s="110"/>
      <c r="D688" s="94" t="s">
        <v>636</v>
      </c>
      <c r="E688" s="10" t="s">
        <v>898</v>
      </c>
      <c r="F688" s="63" t="s">
        <v>1129</v>
      </c>
      <c r="G688" s="63" t="s">
        <v>1184</v>
      </c>
      <c r="H688" s="63" t="s">
        <v>1362</v>
      </c>
      <c r="I688" s="63" t="s">
        <v>1466</v>
      </c>
      <c r="J688" s="74">
        <v>1</v>
      </c>
      <c r="K688" s="74">
        <v>2</v>
      </c>
      <c r="L688" s="74">
        <v>4</v>
      </c>
      <c r="M688" s="74">
        <v>8</v>
      </c>
      <c r="N688" s="74">
        <v>16</v>
      </c>
      <c r="O688" s="74">
        <v>32</v>
      </c>
      <c r="P688" s="142">
        <f>SUM(J688:O688)/63</f>
        <v>1</v>
      </c>
    </row>
    <row r="689" spans="1:16" ht="51">
      <c r="A689" s="134"/>
      <c r="B689" s="125"/>
      <c r="C689" s="110"/>
      <c r="D689" s="121"/>
      <c r="E689" s="10" t="s">
        <v>899</v>
      </c>
      <c r="F689" s="64"/>
      <c r="G689" s="64"/>
      <c r="H689" s="64"/>
      <c r="I689" s="64"/>
      <c r="J689" s="75"/>
      <c r="K689" s="75"/>
      <c r="L689" s="75"/>
      <c r="M689" s="75"/>
      <c r="N689" s="75"/>
      <c r="O689" s="75"/>
      <c r="P689" s="81"/>
    </row>
    <row r="690" spans="1:16" ht="25.5">
      <c r="A690" s="134"/>
      <c r="B690" s="125"/>
      <c r="C690" s="110"/>
      <c r="D690" s="121"/>
      <c r="E690" s="10" t="s">
        <v>900</v>
      </c>
      <c r="F690" s="64"/>
      <c r="G690" s="64"/>
      <c r="H690" s="64"/>
      <c r="I690" s="64"/>
      <c r="J690" s="75"/>
      <c r="K690" s="75"/>
      <c r="L690" s="75"/>
      <c r="M690" s="75"/>
      <c r="N690" s="75"/>
      <c r="O690" s="75"/>
      <c r="P690" s="81"/>
    </row>
    <row r="691" spans="1:16" ht="25.5">
      <c r="A691" s="134"/>
      <c r="B691" s="125"/>
      <c r="C691" s="110"/>
      <c r="D691" s="121"/>
      <c r="E691" s="10" t="s">
        <v>901</v>
      </c>
      <c r="F691" s="65"/>
      <c r="G691" s="65"/>
      <c r="H691" s="65"/>
      <c r="I691" s="65"/>
      <c r="J691" s="76"/>
      <c r="K691" s="76"/>
      <c r="L691" s="76"/>
      <c r="M691" s="76"/>
      <c r="N691" s="76"/>
      <c r="O691" s="76"/>
      <c r="P691" s="82"/>
    </row>
    <row r="692" spans="1:16" ht="39" customHeight="1">
      <c r="A692" s="134"/>
      <c r="B692" s="125"/>
      <c r="C692" s="110"/>
      <c r="D692" s="94" t="s">
        <v>637</v>
      </c>
      <c r="E692" s="10" t="s">
        <v>902</v>
      </c>
      <c r="F692" s="63" t="s">
        <v>1130</v>
      </c>
      <c r="G692" s="63" t="s">
        <v>1184</v>
      </c>
      <c r="H692" s="63" t="s">
        <v>1363</v>
      </c>
      <c r="I692" s="63" t="s">
        <v>1466</v>
      </c>
      <c r="J692" s="74">
        <v>1</v>
      </c>
      <c r="K692" s="74">
        <v>2</v>
      </c>
      <c r="L692" s="74">
        <v>4</v>
      </c>
      <c r="M692" s="74">
        <v>8</v>
      </c>
      <c r="N692" s="74">
        <v>16</v>
      </c>
      <c r="O692" s="74">
        <v>32</v>
      </c>
      <c r="P692" s="142">
        <f>SUM(J692:O692)/63</f>
        <v>1</v>
      </c>
    </row>
    <row r="693" spans="1:16" ht="51">
      <c r="A693" s="134"/>
      <c r="B693" s="125"/>
      <c r="C693" s="110"/>
      <c r="D693" s="121"/>
      <c r="E693" s="10" t="s">
        <v>903</v>
      </c>
      <c r="F693" s="64"/>
      <c r="G693" s="64"/>
      <c r="H693" s="64"/>
      <c r="I693" s="64"/>
      <c r="J693" s="75"/>
      <c r="K693" s="75"/>
      <c r="L693" s="75"/>
      <c r="M693" s="75"/>
      <c r="N693" s="75"/>
      <c r="O693" s="75"/>
      <c r="P693" s="81"/>
    </row>
    <row r="694" spans="1:16" ht="25.5">
      <c r="A694" s="134"/>
      <c r="B694" s="125"/>
      <c r="C694" s="110"/>
      <c r="D694" s="121"/>
      <c r="E694" s="10" t="s">
        <v>904</v>
      </c>
      <c r="F694" s="64"/>
      <c r="G694" s="64"/>
      <c r="H694" s="64"/>
      <c r="I694" s="64"/>
      <c r="J694" s="75"/>
      <c r="K694" s="75"/>
      <c r="L694" s="75"/>
      <c r="M694" s="75"/>
      <c r="N694" s="75"/>
      <c r="O694" s="75"/>
      <c r="P694" s="81"/>
    </row>
    <row r="695" spans="1:16" ht="51">
      <c r="A695" s="134"/>
      <c r="B695" s="125"/>
      <c r="C695" s="110"/>
      <c r="D695" s="121"/>
      <c r="E695" s="10" t="s">
        <v>905</v>
      </c>
      <c r="F695" s="64"/>
      <c r="G695" s="64"/>
      <c r="H695" s="64"/>
      <c r="I695" s="64"/>
      <c r="J695" s="75"/>
      <c r="K695" s="75"/>
      <c r="L695" s="75"/>
      <c r="M695" s="75"/>
      <c r="N695" s="75"/>
      <c r="O695" s="75"/>
      <c r="P695" s="81"/>
    </row>
    <row r="696" spans="1:16" ht="102">
      <c r="A696" s="134"/>
      <c r="B696" s="125"/>
      <c r="C696" s="110"/>
      <c r="D696" s="121"/>
      <c r="E696" s="10" t="s">
        <v>906</v>
      </c>
      <c r="F696" s="64"/>
      <c r="G696" s="64"/>
      <c r="H696" s="64"/>
      <c r="I696" s="64"/>
      <c r="J696" s="75"/>
      <c r="K696" s="75"/>
      <c r="L696" s="75"/>
      <c r="M696" s="75"/>
      <c r="N696" s="75"/>
      <c r="O696" s="75"/>
      <c r="P696" s="81"/>
    </row>
    <row r="697" spans="1:16" ht="38.25">
      <c r="A697" s="134"/>
      <c r="B697" s="125"/>
      <c r="C697" s="110"/>
      <c r="D697" s="121"/>
      <c r="E697" s="10" t="s">
        <v>907</v>
      </c>
      <c r="F697" s="64"/>
      <c r="G697" s="64"/>
      <c r="H697" s="64"/>
      <c r="I697" s="64"/>
      <c r="J697" s="75"/>
      <c r="K697" s="75"/>
      <c r="L697" s="75"/>
      <c r="M697" s="75"/>
      <c r="N697" s="75"/>
      <c r="O697" s="75"/>
      <c r="P697" s="81"/>
    </row>
    <row r="698" spans="1:16" ht="38.25">
      <c r="A698" s="134"/>
      <c r="B698" s="125"/>
      <c r="C698" s="110"/>
      <c r="D698" s="121"/>
      <c r="E698" s="10" t="s">
        <v>908</v>
      </c>
      <c r="F698" s="64"/>
      <c r="G698" s="64"/>
      <c r="H698" s="64"/>
      <c r="I698" s="64"/>
      <c r="J698" s="75"/>
      <c r="K698" s="75"/>
      <c r="L698" s="75"/>
      <c r="M698" s="75"/>
      <c r="N698" s="75"/>
      <c r="O698" s="75"/>
      <c r="P698" s="81"/>
    </row>
    <row r="699" spans="1:16" ht="51">
      <c r="A699" s="134"/>
      <c r="B699" s="125"/>
      <c r="C699" s="110"/>
      <c r="D699" s="121"/>
      <c r="E699" s="10" t="s">
        <v>909</v>
      </c>
      <c r="F699" s="64"/>
      <c r="G699" s="64"/>
      <c r="H699" s="64"/>
      <c r="I699" s="64"/>
      <c r="J699" s="75"/>
      <c r="K699" s="75"/>
      <c r="L699" s="75"/>
      <c r="M699" s="75"/>
      <c r="N699" s="75"/>
      <c r="O699" s="75"/>
      <c r="P699" s="81"/>
    </row>
    <row r="700" spans="1:16" ht="25.5">
      <c r="A700" s="134"/>
      <c r="B700" s="125"/>
      <c r="C700" s="110"/>
      <c r="D700" s="121"/>
      <c r="E700" s="10" t="s">
        <v>910</v>
      </c>
      <c r="F700" s="65"/>
      <c r="G700" s="65"/>
      <c r="H700" s="65"/>
      <c r="I700" s="65"/>
      <c r="J700" s="76"/>
      <c r="K700" s="76"/>
      <c r="L700" s="76"/>
      <c r="M700" s="76"/>
      <c r="N700" s="76"/>
      <c r="O700" s="76"/>
      <c r="P700" s="82"/>
    </row>
    <row r="701" spans="1:16" ht="39" customHeight="1">
      <c r="A701" s="134"/>
      <c r="B701" s="125"/>
      <c r="C701" s="109" t="s">
        <v>638</v>
      </c>
      <c r="D701" s="94" t="s">
        <v>639</v>
      </c>
      <c r="E701" s="10" t="s">
        <v>911</v>
      </c>
      <c r="F701" s="63" t="s">
        <v>1131</v>
      </c>
      <c r="G701" s="63" t="s">
        <v>1184</v>
      </c>
      <c r="H701" s="63" t="s">
        <v>1364</v>
      </c>
      <c r="I701" s="63" t="s">
        <v>1466</v>
      </c>
      <c r="J701" s="74">
        <v>1</v>
      </c>
      <c r="K701" s="74">
        <v>2</v>
      </c>
      <c r="L701" s="74">
        <v>4</v>
      </c>
      <c r="M701" s="74">
        <v>8</v>
      </c>
      <c r="N701" s="74">
        <v>16</v>
      </c>
      <c r="O701" s="74">
        <v>32</v>
      </c>
      <c r="P701" s="142">
        <f>SUM(J701:O701)/63</f>
        <v>1</v>
      </c>
    </row>
    <row r="702" spans="1:16" ht="38.25">
      <c r="A702" s="134"/>
      <c r="B702" s="125"/>
      <c r="C702" s="110"/>
      <c r="D702" s="121"/>
      <c r="E702" s="10" t="s">
        <v>912</v>
      </c>
      <c r="F702" s="64"/>
      <c r="G702" s="64"/>
      <c r="H702" s="64"/>
      <c r="I702" s="64"/>
      <c r="J702" s="75"/>
      <c r="K702" s="75"/>
      <c r="L702" s="75"/>
      <c r="M702" s="75"/>
      <c r="N702" s="75"/>
      <c r="O702" s="75"/>
      <c r="P702" s="81"/>
    </row>
    <row r="703" spans="1:16" ht="38.25">
      <c r="A703" s="134"/>
      <c r="B703" s="125"/>
      <c r="C703" s="110"/>
      <c r="D703" s="121"/>
      <c r="E703" s="10" t="s">
        <v>913</v>
      </c>
      <c r="F703" s="65"/>
      <c r="G703" s="65"/>
      <c r="H703" s="65"/>
      <c r="I703" s="65"/>
      <c r="J703" s="76"/>
      <c r="K703" s="76"/>
      <c r="L703" s="76"/>
      <c r="M703" s="76"/>
      <c r="N703" s="76"/>
      <c r="O703" s="76"/>
      <c r="P703" s="82"/>
    </row>
    <row r="704" spans="1:16" ht="26.25" customHeight="1">
      <c r="A704" s="134"/>
      <c r="B704" s="125"/>
      <c r="C704" s="110"/>
      <c r="D704" s="94" t="s">
        <v>640</v>
      </c>
      <c r="E704" s="10" t="s">
        <v>914</v>
      </c>
      <c r="F704" s="63" t="s">
        <v>1132</v>
      </c>
      <c r="G704" s="63" t="s">
        <v>1184</v>
      </c>
      <c r="H704" s="63" t="s">
        <v>1365</v>
      </c>
      <c r="I704" s="63" t="s">
        <v>1466</v>
      </c>
      <c r="J704" s="74">
        <v>1</v>
      </c>
      <c r="K704" s="74">
        <v>2</v>
      </c>
      <c r="L704" s="74">
        <v>4</v>
      </c>
      <c r="M704" s="74">
        <v>8</v>
      </c>
      <c r="N704" s="74">
        <v>16</v>
      </c>
      <c r="O704" s="74">
        <v>32</v>
      </c>
      <c r="P704" s="142">
        <f>SUM(J704:O704)/63</f>
        <v>1</v>
      </c>
    </row>
    <row r="705" spans="1:16" ht="38.25">
      <c r="A705" s="134"/>
      <c r="B705" s="125"/>
      <c r="C705" s="110"/>
      <c r="D705" s="121"/>
      <c r="E705" s="10" t="s">
        <v>915</v>
      </c>
      <c r="F705" s="64"/>
      <c r="G705" s="64"/>
      <c r="H705" s="64"/>
      <c r="I705" s="64"/>
      <c r="J705" s="75"/>
      <c r="K705" s="75"/>
      <c r="L705" s="75"/>
      <c r="M705" s="75"/>
      <c r="N705" s="75"/>
      <c r="O705" s="75"/>
      <c r="P705" s="81"/>
    </row>
    <row r="706" spans="1:16" ht="38.25">
      <c r="A706" s="134"/>
      <c r="B706" s="125"/>
      <c r="C706" s="110"/>
      <c r="D706" s="121"/>
      <c r="E706" s="10" t="s">
        <v>916</v>
      </c>
      <c r="F706" s="64"/>
      <c r="G706" s="64"/>
      <c r="H706" s="64"/>
      <c r="I706" s="64"/>
      <c r="J706" s="75"/>
      <c r="K706" s="75"/>
      <c r="L706" s="75"/>
      <c r="M706" s="75"/>
      <c r="N706" s="75"/>
      <c r="O706" s="75"/>
      <c r="P706" s="81"/>
    </row>
    <row r="707" spans="1:16" ht="63.75">
      <c r="A707" s="134"/>
      <c r="B707" s="125"/>
      <c r="C707" s="110"/>
      <c r="D707" s="121"/>
      <c r="E707" s="10" t="s">
        <v>917</v>
      </c>
      <c r="F707" s="64"/>
      <c r="G707" s="64"/>
      <c r="H707" s="64"/>
      <c r="I707" s="64"/>
      <c r="J707" s="75"/>
      <c r="K707" s="75"/>
      <c r="L707" s="75"/>
      <c r="M707" s="75"/>
      <c r="N707" s="75"/>
      <c r="O707" s="75"/>
      <c r="P707" s="81"/>
    </row>
    <row r="708" spans="1:16" ht="38.25">
      <c r="A708" s="134"/>
      <c r="B708" s="125"/>
      <c r="C708" s="110"/>
      <c r="D708" s="121"/>
      <c r="E708" s="10" t="s">
        <v>918</v>
      </c>
      <c r="F708" s="64"/>
      <c r="G708" s="64"/>
      <c r="H708" s="64"/>
      <c r="I708" s="64"/>
      <c r="J708" s="75"/>
      <c r="K708" s="75"/>
      <c r="L708" s="75"/>
      <c r="M708" s="75"/>
      <c r="N708" s="75"/>
      <c r="O708" s="75"/>
      <c r="P708" s="81"/>
    </row>
    <row r="709" spans="1:16" ht="51">
      <c r="A709" s="134"/>
      <c r="B709" s="125"/>
      <c r="C709" s="110"/>
      <c r="D709" s="121"/>
      <c r="E709" s="10" t="s">
        <v>919</v>
      </c>
      <c r="F709" s="65"/>
      <c r="G709" s="65"/>
      <c r="H709" s="65"/>
      <c r="I709" s="65"/>
      <c r="J709" s="76"/>
      <c r="K709" s="76"/>
      <c r="L709" s="76"/>
      <c r="M709" s="76"/>
      <c r="N709" s="76"/>
      <c r="O709" s="76"/>
      <c r="P709" s="82"/>
    </row>
    <row r="710" spans="1:16" ht="39" customHeight="1">
      <c r="A710" s="134"/>
      <c r="B710" s="125"/>
      <c r="C710" s="110"/>
      <c r="D710" s="94" t="s">
        <v>641</v>
      </c>
      <c r="E710" s="10" t="s">
        <v>920</v>
      </c>
      <c r="F710" s="63" t="s">
        <v>1133</v>
      </c>
      <c r="G710" s="63" t="s">
        <v>1187</v>
      </c>
      <c r="H710" s="63" t="s">
        <v>1366</v>
      </c>
      <c r="I710" s="63" t="s">
        <v>1467</v>
      </c>
      <c r="J710" s="74">
        <v>1</v>
      </c>
      <c r="K710" s="74">
        <v>2</v>
      </c>
      <c r="L710" s="74">
        <v>4</v>
      </c>
      <c r="M710" s="74">
        <v>8</v>
      </c>
      <c r="N710" s="74">
        <v>16</v>
      </c>
      <c r="O710" s="74">
        <v>32</v>
      </c>
      <c r="P710" s="142">
        <f>SUM(J710:O710)/63</f>
        <v>1</v>
      </c>
    </row>
    <row r="711" spans="1:16" ht="12.75">
      <c r="A711" s="134"/>
      <c r="B711" s="125"/>
      <c r="C711" s="110"/>
      <c r="D711" s="121"/>
      <c r="E711" s="10" t="s">
        <v>921</v>
      </c>
      <c r="F711" s="64"/>
      <c r="G711" s="64"/>
      <c r="H711" s="64"/>
      <c r="I711" s="64"/>
      <c r="J711" s="75"/>
      <c r="K711" s="75"/>
      <c r="L711" s="75"/>
      <c r="M711" s="75"/>
      <c r="N711" s="75"/>
      <c r="O711" s="75"/>
      <c r="P711" s="81"/>
    </row>
    <row r="712" spans="1:16" ht="12.75">
      <c r="A712" s="134"/>
      <c r="B712" s="125"/>
      <c r="C712" s="110"/>
      <c r="D712" s="121"/>
      <c r="E712" s="10" t="s">
        <v>922</v>
      </c>
      <c r="F712" s="64"/>
      <c r="G712" s="64"/>
      <c r="H712" s="64"/>
      <c r="I712" s="64"/>
      <c r="J712" s="75"/>
      <c r="K712" s="75"/>
      <c r="L712" s="75"/>
      <c r="M712" s="75"/>
      <c r="N712" s="75"/>
      <c r="O712" s="75"/>
      <c r="P712" s="81"/>
    </row>
    <row r="713" spans="1:16" ht="111.75" customHeight="1" thickBot="1">
      <c r="A713" s="135"/>
      <c r="B713" s="126"/>
      <c r="C713" s="124"/>
      <c r="D713" s="122"/>
      <c r="E713" s="16" t="s">
        <v>923</v>
      </c>
      <c r="F713" s="66"/>
      <c r="G713" s="66"/>
      <c r="H713" s="66"/>
      <c r="I713" s="66"/>
      <c r="J713" s="79"/>
      <c r="K713" s="79"/>
      <c r="L713" s="79"/>
      <c r="M713" s="79"/>
      <c r="N713" s="79"/>
      <c r="O713" s="79"/>
      <c r="P713" s="83"/>
    </row>
    <row r="714" spans="1:16" ht="39.75" customHeight="1" thickTop="1">
      <c r="A714" s="136" t="s">
        <v>682</v>
      </c>
      <c r="B714" s="99" t="s">
        <v>683</v>
      </c>
      <c r="C714" s="95" t="s">
        <v>642</v>
      </c>
      <c r="D714" s="103" t="s">
        <v>643</v>
      </c>
      <c r="E714" s="12" t="s">
        <v>924</v>
      </c>
      <c r="F714" s="68" t="s">
        <v>1069</v>
      </c>
      <c r="G714" s="68" t="s">
        <v>1182</v>
      </c>
      <c r="H714" s="68" t="s">
        <v>1367</v>
      </c>
      <c r="I714" s="68" t="s">
        <v>1465</v>
      </c>
      <c r="J714" s="85">
        <v>1</v>
      </c>
      <c r="K714" s="85">
        <v>2</v>
      </c>
      <c r="L714" s="85">
        <v>4</v>
      </c>
      <c r="M714" s="85">
        <v>8</v>
      </c>
      <c r="N714" s="85">
        <v>16</v>
      </c>
      <c r="O714" s="85">
        <v>32</v>
      </c>
      <c r="P714" s="145">
        <f>SUM(J714:O714)/63</f>
        <v>1</v>
      </c>
    </row>
    <row r="715" spans="1:16" ht="38.25">
      <c r="A715" s="137"/>
      <c r="B715" s="100"/>
      <c r="C715" s="97"/>
      <c r="D715" s="118"/>
      <c r="E715" s="8" t="s">
        <v>925</v>
      </c>
      <c r="F715" s="64"/>
      <c r="G715" s="64"/>
      <c r="H715" s="64"/>
      <c r="I715" s="64"/>
      <c r="J715" s="75"/>
      <c r="K715" s="75"/>
      <c r="L715" s="75"/>
      <c r="M715" s="75"/>
      <c r="N715" s="75"/>
      <c r="O715" s="75"/>
      <c r="P715" s="81"/>
    </row>
    <row r="716" spans="1:16" ht="63.75" customHeight="1">
      <c r="A716" s="137"/>
      <c r="B716" s="100"/>
      <c r="C716" s="97"/>
      <c r="D716" s="118"/>
      <c r="E716" s="8" t="s">
        <v>926</v>
      </c>
      <c r="F716" s="64"/>
      <c r="G716" s="64"/>
      <c r="H716" s="64"/>
      <c r="I716" s="64"/>
      <c r="J716" s="75"/>
      <c r="K716" s="75"/>
      <c r="L716" s="75"/>
      <c r="M716" s="75"/>
      <c r="N716" s="75"/>
      <c r="O716" s="75"/>
      <c r="P716" s="81"/>
    </row>
    <row r="717" spans="1:16" ht="38.25">
      <c r="A717" s="137"/>
      <c r="B717" s="100"/>
      <c r="C717" s="97"/>
      <c r="D717" s="118"/>
      <c r="E717" s="8" t="s">
        <v>927</v>
      </c>
      <c r="F717" s="64"/>
      <c r="G717" s="64"/>
      <c r="H717" s="64"/>
      <c r="I717" s="64"/>
      <c r="J717" s="75"/>
      <c r="K717" s="75"/>
      <c r="L717" s="75"/>
      <c r="M717" s="75"/>
      <c r="N717" s="75"/>
      <c r="O717" s="75"/>
      <c r="P717" s="81"/>
    </row>
    <row r="718" spans="1:16" ht="38.25">
      <c r="A718" s="137"/>
      <c r="B718" s="100"/>
      <c r="C718" s="97"/>
      <c r="D718" s="118"/>
      <c r="E718" s="8" t="s">
        <v>928</v>
      </c>
      <c r="F718" s="65"/>
      <c r="G718" s="65"/>
      <c r="H718" s="65"/>
      <c r="I718" s="65"/>
      <c r="J718" s="76"/>
      <c r="K718" s="76"/>
      <c r="L718" s="76"/>
      <c r="M718" s="76"/>
      <c r="N718" s="76"/>
      <c r="O718" s="76"/>
      <c r="P718" s="82"/>
    </row>
    <row r="719" spans="1:16" ht="63.75">
      <c r="A719" s="137"/>
      <c r="B719" s="100"/>
      <c r="C719" s="97"/>
      <c r="D719" s="104" t="s">
        <v>644</v>
      </c>
      <c r="E719" s="8" t="s">
        <v>929</v>
      </c>
      <c r="F719" s="67" t="s">
        <v>1070</v>
      </c>
      <c r="G719" s="67" t="s">
        <v>1182</v>
      </c>
      <c r="H719" s="67" t="s">
        <v>1368</v>
      </c>
      <c r="I719" s="67" t="s">
        <v>1465</v>
      </c>
      <c r="J719" s="78">
        <v>1</v>
      </c>
      <c r="K719" s="78">
        <v>2</v>
      </c>
      <c r="L719" s="78">
        <v>4</v>
      </c>
      <c r="M719" s="78">
        <v>8</v>
      </c>
      <c r="N719" s="78">
        <v>16</v>
      </c>
      <c r="O719" s="78">
        <v>32</v>
      </c>
      <c r="P719" s="144">
        <f>SUM(J719:O719)/63</f>
        <v>1</v>
      </c>
    </row>
    <row r="720" spans="1:16" ht="38.25">
      <c r="A720" s="137"/>
      <c r="B720" s="100"/>
      <c r="C720" s="97"/>
      <c r="D720" s="118"/>
      <c r="E720" s="8" t="s">
        <v>930</v>
      </c>
      <c r="F720" s="64"/>
      <c r="G720" s="64"/>
      <c r="H720" s="64"/>
      <c r="I720" s="64"/>
      <c r="J720" s="75"/>
      <c r="K720" s="75"/>
      <c r="L720" s="75"/>
      <c r="M720" s="75"/>
      <c r="N720" s="75"/>
      <c r="O720" s="75"/>
      <c r="P720" s="81"/>
    </row>
    <row r="721" spans="1:16" ht="25.5">
      <c r="A721" s="137"/>
      <c r="B721" s="100"/>
      <c r="C721" s="97"/>
      <c r="D721" s="118"/>
      <c r="E721" s="8" t="s">
        <v>931</v>
      </c>
      <c r="F721" s="64"/>
      <c r="G721" s="64"/>
      <c r="H721" s="64"/>
      <c r="I721" s="64"/>
      <c r="J721" s="75"/>
      <c r="K721" s="75"/>
      <c r="L721" s="75"/>
      <c r="M721" s="75"/>
      <c r="N721" s="75"/>
      <c r="O721" s="75"/>
      <c r="P721" s="81"/>
    </row>
    <row r="722" spans="1:16" ht="38.25">
      <c r="A722" s="137"/>
      <c r="B722" s="100"/>
      <c r="C722" s="97"/>
      <c r="D722" s="118"/>
      <c r="E722" s="8" t="s">
        <v>932</v>
      </c>
      <c r="F722" s="65"/>
      <c r="G722" s="65"/>
      <c r="H722" s="65"/>
      <c r="I722" s="65"/>
      <c r="J722" s="76"/>
      <c r="K722" s="76"/>
      <c r="L722" s="76"/>
      <c r="M722" s="76"/>
      <c r="N722" s="76"/>
      <c r="O722" s="76"/>
      <c r="P722" s="82"/>
    </row>
    <row r="723" spans="1:16" ht="38.25">
      <c r="A723" s="137"/>
      <c r="B723" s="100"/>
      <c r="C723" s="97"/>
      <c r="D723" s="104" t="s">
        <v>645</v>
      </c>
      <c r="E723" s="8" t="s">
        <v>996</v>
      </c>
      <c r="F723" s="67" t="s">
        <v>1071</v>
      </c>
      <c r="G723" s="67" t="s">
        <v>1182</v>
      </c>
      <c r="H723" s="67" t="s">
        <v>1369</v>
      </c>
      <c r="I723" s="67" t="s">
        <v>1465</v>
      </c>
      <c r="J723" s="78">
        <v>1</v>
      </c>
      <c r="K723" s="78">
        <v>2</v>
      </c>
      <c r="L723" s="78">
        <v>4</v>
      </c>
      <c r="M723" s="78">
        <v>8</v>
      </c>
      <c r="N723" s="78">
        <v>16</v>
      </c>
      <c r="O723" s="78">
        <v>32</v>
      </c>
      <c r="P723" s="144">
        <f>SUM(J723:O723)/63</f>
        <v>1</v>
      </c>
    </row>
    <row r="724" spans="1:16" ht="51">
      <c r="A724" s="137"/>
      <c r="B724" s="100"/>
      <c r="C724" s="97"/>
      <c r="D724" s="118"/>
      <c r="E724" s="8" t="s">
        <v>933</v>
      </c>
      <c r="F724" s="64"/>
      <c r="G724" s="64"/>
      <c r="H724" s="64"/>
      <c r="I724" s="64"/>
      <c r="J724" s="75"/>
      <c r="K724" s="75"/>
      <c r="L724" s="75"/>
      <c r="M724" s="75"/>
      <c r="N724" s="75"/>
      <c r="O724" s="75"/>
      <c r="P724" s="81"/>
    </row>
    <row r="725" spans="1:16" ht="38.25">
      <c r="A725" s="137"/>
      <c r="B725" s="100"/>
      <c r="C725" s="97"/>
      <c r="D725" s="118"/>
      <c r="E725" s="8" t="s">
        <v>934</v>
      </c>
      <c r="F725" s="64"/>
      <c r="G725" s="64"/>
      <c r="H725" s="64"/>
      <c r="I725" s="64"/>
      <c r="J725" s="75"/>
      <c r="K725" s="75"/>
      <c r="L725" s="75"/>
      <c r="M725" s="75"/>
      <c r="N725" s="75"/>
      <c r="O725" s="75"/>
      <c r="P725" s="81"/>
    </row>
    <row r="726" spans="1:16" ht="38.25">
      <c r="A726" s="137"/>
      <c r="B726" s="100"/>
      <c r="C726" s="97"/>
      <c r="D726" s="118"/>
      <c r="E726" s="8" t="s">
        <v>935</v>
      </c>
      <c r="F726" s="65"/>
      <c r="G726" s="65"/>
      <c r="H726" s="65"/>
      <c r="I726" s="65"/>
      <c r="J726" s="76"/>
      <c r="K726" s="76"/>
      <c r="L726" s="76"/>
      <c r="M726" s="76"/>
      <c r="N726" s="76"/>
      <c r="O726" s="76"/>
      <c r="P726" s="82"/>
    </row>
    <row r="727" spans="1:16" ht="12.75" customHeight="1">
      <c r="A727" s="137"/>
      <c r="B727" s="100"/>
      <c r="C727" s="96" t="s">
        <v>646</v>
      </c>
      <c r="D727" s="104" t="s">
        <v>647</v>
      </c>
      <c r="E727" s="8" t="s">
        <v>936</v>
      </c>
      <c r="F727" s="67" t="s">
        <v>1072</v>
      </c>
      <c r="G727" s="67" t="s">
        <v>1182</v>
      </c>
      <c r="H727" s="67" t="s">
        <v>1370</v>
      </c>
      <c r="I727" s="67" t="s">
        <v>1465</v>
      </c>
      <c r="J727" s="78">
        <v>1</v>
      </c>
      <c r="K727" s="78">
        <v>2</v>
      </c>
      <c r="L727" s="78">
        <v>4</v>
      </c>
      <c r="M727" s="78">
        <v>8</v>
      </c>
      <c r="N727" s="78">
        <v>16</v>
      </c>
      <c r="O727" s="78">
        <v>32</v>
      </c>
      <c r="P727" s="144">
        <f>SUM(J727:O727)/63</f>
        <v>1</v>
      </c>
    </row>
    <row r="728" spans="1:16" ht="25.5">
      <c r="A728" s="137"/>
      <c r="B728" s="100"/>
      <c r="C728" s="97"/>
      <c r="D728" s="118"/>
      <c r="E728" s="8" t="s">
        <v>937</v>
      </c>
      <c r="F728" s="64"/>
      <c r="G728" s="64"/>
      <c r="H728" s="64"/>
      <c r="I728" s="64"/>
      <c r="J728" s="75"/>
      <c r="K728" s="75"/>
      <c r="L728" s="75"/>
      <c r="M728" s="75"/>
      <c r="N728" s="75"/>
      <c r="O728" s="75"/>
      <c r="P728" s="81"/>
    </row>
    <row r="729" spans="1:16" ht="69" customHeight="1">
      <c r="A729" s="137"/>
      <c r="B729" s="100"/>
      <c r="C729" s="97"/>
      <c r="D729" s="118"/>
      <c r="E729" s="8" t="s">
        <v>938</v>
      </c>
      <c r="F729" s="65"/>
      <c r="G729" s="65"/>
      <c r="H729" s="65"/>
      <c r="I729" s="65"/>
      <c r="J729" s="76"/>
      <c r="K729" s="76"/>
      <c r="L729" s="76"/>
      <c r="M729" s="76"/>
      <c r="N729" s="76"/>
      <c r="O729" s="76"/>
      <c r="P729" s="82"/>
    </row>
    <row r="730" spans="1:16" ht="26.25" customHeight="1">
      <c r="A730" s="137"/>
      <c r="B730" s="100"/>
      <c r="C730" s="97"/>
      <c r="D730" s="104" t="s">
        <v>648</v>
      </c>
      <c r="E730" s="8" t="s">
        <v>939</v>
      </c>
      <c r="F730" s="67" t="s">
        <v>1073</v>
      </c>
      <c r="G730" s="67" t="s">
        <v>1182</v>
      </c>
      <c r="H730" s="67" t="s">
        <v>1371</v>
      </c>
      <c r="I730" s="67" t="s">
        <v>1465</v>
      </c>
      <c r="J730" s="78">
        <v>1</v>
      </c>
      <c r="K730" s="78">
        <v>2</v>
      </c>
      <c r="L730" s="78">
        <v>4</v>
      </c>
      <c r="M730" s="78">
        <v>8</v>
      </c>
      <c r="N730" s="78">
        <v>16</v>
      </c>
      <c r="O730" s="78">
        <v>32</v>
      </c>
      <c r="P730" s="144">
        <f>SUM(J730:O730)/63</f>
        <v>1</v>
      </c>
    </row>
    <row r="731" spans="1:16" ht="25.5">
      <c r="A731" s="137"/>
      <c r="B731" s="100"/>
      <c r="C731" s="97"/>
      <c r="D731" s="118"/>
      <c r="E731" s="8" t="s">
        <v>940</v>
      </c>
      <c r="F731" s="64"/>
      <c r="G731" s="64"/>
      <c r="H731" s="64"/>
      <c r="I731" s="64"/>
      <c r="J731" s="75"/>
      <c r="K731" s="75"/>
      <c r="L731" s="75"/>
      <c r="M731" s="75"/>
      <c r="N731" s="75"/>
      <c r="O731" s="75"/>
      <c r="P731" s="81"/>
    </row>
    <row r="732" spans="1:16" ht="38.25">
      <c r="A732" s="137"/>
      <c r="B732" s="100"/>
      <c r="C732" s="97"/>
      <c r="D732" s="118"/>
      <c r="E732" s="8" t="s">
        <v>941</v>
      </c>
      <c r="F732" s="64"/>
      <c r="G732" s="64"/>
      <c r="H732" s="64"/>
      <c r="I732" s="64"/>
      <c r="J732" s="75"/>
      <c r="K732" s="75"/>
      <c r="L732" s="75"/>
      <c r="M732" s="75"/>
      <c r="N732" s="75"/>
      <c r="O732" s="75"/>
      <c r="P732" s="81"/>
    </row>
    <row r="733" spans="1:16" ht="51">
      <c r="A733" s="137"/>
      <c r="B733" s="100"/>
      <c r="C733" s="97"/>
      <c r="D733" s="118"/>
      <c r="E733" s="8" t="s">
        <v>942</v>
      </c>
      <c r="F733" s="64"/>
      <c r="G733" s="64"/>
      <c r="H733" s="64"/>
      <c r="I733" s="64"/>
      <c r="J733" s="75"/>
      <c r="K733" s="75"/>
      <c r="L733" s="75"/>
      <c r="M733" s="75"/>
      <c r="N733" s="75"/>
      <c r="O733" s="75"/>
      <c r="P733" s="81"/>
    </row>
    <row r="734" spans="1:16" ht="38.25">
      <c r="A734" s="137"/>
      <c r="B734" s="100"/>
      <c r="C734" s="97"/>
      <c r="D734" s="118"/>
      <c r="E734" s="8" t="s">
        <v>943</v>
      </c>
      <c r="F734" s="64"/>
      <c r="G734" s="64"/>
      <c r="H734" s="64"/>
      <c r="I734" s="64"/>
      <c r="J734" s="75"/>
      <c r="K734" s="75"/>
      <c r="L734" s="75"/>
      <c r="M734" s="75"/>
      <c r="N734" s="75"/>
      <c r="O734" s="75"/>
      <c r="P734" s="81"/>
    </row>
    <row r="735" spans="1:16" ht="42.75" customHeight="1">
      <c r="A735" s="137"/>
      <c r="B735" s="100"/>
      <c r="C735" s="97"/>
      <c r="D735" s="118"/>
      <c r="E735" s="8" t="s">
        <v>944</v>
      </c>
      <c r="F735" s="64"/>
      <c r="G735" s="64"/>
      <c r="H735" s="64"/>
      <c r="I735" s="64"/>
      <c r="J735" s="75"/>
      <c r="K735" s="75"/>
      <c r="L735" s="75"/>
      <c r="M735" s="75"/>
      <c r="N735" s="75"/>
      <c r="O735" s="75"/>
      <c r="P735" s="81"/>
    </row>
    <row r="736" spans="1:16" ht="51">
      <c r="A736" s="137"/>
      <c r="B736" s="100"/>
      <c r="C736" s="97"/>
      <c r="D736" s="118"/>
      <c r="E736" s="8" t="s">
        <v>945</v>
      </c>
      <c r="F736" s="64"/>
      <c r="G736" s="64"/>
      <c r="H736" s="64"/>
      <c r="I736" s="64"/>
      <c r="J736" s="75"/>
      <c r="K736" s="75"/>
      <c r="L736" s="75"/>
      <c r="M736" s="75"/>
      <c r="N736" s="75"/>
      <c r="O736" s="75"/>
      <c r="P736" s="81"/>
    </row>
    <row r="737" spans="1:16" ht="25.5">
      <c r="A737" s="137"/>
      <c r="B737" s="100"/>
      <c r="C737" s="97"/>
      <c r="D737" s="118"/>
      <c r="E737" s="8" t="s">
        <v>946</v>
      </c>
      <c r="F737" s="65"/>
      <c r="G737" s="65"/>
      <c r="H737" s="65"/>
      <c r="I737" s="65"/>
      <c r="J737" s="76"/>
      <c r="K737" s="76"/>
      <c r="L737" s="76"/>
      <c r="M737" s="76"/>
      <c r="N737" s="76"/>
      <c r="O737" s="76"/>
      <c r="P737" s="82"/>
    </row>
    <row r="738" spans="1:16" ht="12.75" customHeight="1">
      <c r="A738" s="137"/>
      <c r="B738" s="100"/>
      <c r="C738" s="97"/>
      <c r="D738" s="104" t="s">
        <v>649</v>
      </c>
      <c r="E738" s="8" t="s">
        <v>947</v>
      </c>
      <c r="F738" s="67" t="s">
        <v>1074</v>
      </c>
      <c r="G738" s="67" t="s">
        <v>1182</v>
      </c>
      <c r="H738" s="67" t="s">
        <v>1372</v>
      </c>
      <c r="I738" s="67" t="s">
        <v>1465</v>
      </c>
      <c r="J738" s="78">
        <v>1</v>
      </c>
      <c r="K738" s="78">
        <v>2</v>
      </c>
      <c r="L738" s="78">
        <v>4</v>
      </c>
      <c r="M738" s="78">
        <v>8</v>
      </c>
      <c r="N738" s="78">
        <v>16</v>
      </c>
      <c r="O738" s="78">
        <v>32</v>
      </c>
      <c r="P738" s="144">
        <f>SUM(J738:O738)/63</f>
        <v>1</v>
      </c>
    </row>
    <row r="739" spans="1:16" ht="25.5">
      <c r="A739" s="137"/>
      <c r="B739" s="100"/>
      <c r="C739" s="97"/>
      <c r="D739" s="118"/>
      <c r="E739" s="8" t="s">
        <v>948</v>
      </c>
      <c r="F739" s="64"/>
      <c r="G739" s="64"/>
      <c r="H739" s="64"/>
      <c r="I739" s="64"/>
      <c r="J739" s="75"/>
      <c r="K739" s="75"/>
      <c r="L739" s="75"/>
      <c r="M739" s="75"/>
      <c r="N739" s="75"/>
      <c r="O739" s="75"/>
      <c r="P739" s="81"/>
    </row>
    <row r="740" spans="1:16" ht="25.5">
      <c r="A740" s="137"/>
      <c r="B740" s="100"/>
      <c r="C740" s="97"/>
      <c r="D740" s="118"/>
      <c r="E740" s="8" t="s">
        <v>949</v>
      </c>
      <c r="F740" s="64"/>
      <c r="G740" s="64"/>
      <c r="H740" s="64"/>
      <c r="I740" s="64"/>
      <c r="J740" s="75"/>
      <c r="K740" s="75"/>
      <c r="L740" s="75"/>
      <c r="M740" s="75"/>
      <c r="N740" s="75"/>
      <c r="O740" s="75"/>
      <c r="P740" s="81"/>
    </row>
    <row r="741" spans="1:16" ht="38.25">
      <c r="A741" s="137"/>
      <c r="B741" s="100"/>
      <c r="C741" s="97"/>
      <c r="D741" s="118"/>
      <c r="E741" s="8" t="s">
        <v>950</v>
      </c>
      <c r="F741" s="64"/>
      <c r="G741" s="64"/>
      <c r="H741" s="64"/>
      <c r="I741" s="64"/>
      <c r="J741" s="75"/>
      <c r="K741" s="75"/>
      <c r="L741" s="75"/>
      <c r="M741" s="75"/>
      <c r="N741" s="75"/>
      <c r="O741" s="75"/>
      <c r="P741" s="81"/>
    </row>
    <row r="742" spans="1:16" ht="42" customHeight="1">
      <c r="A742" s="137"/>
      <c r="B742" s="100"/>
      <c r="C742" s="97"/>
      <c r="D742" s="118"/>
      <c r="E742" s="8" t="s">
        <v>951</v>
      </c>
      <c r="F742" s="64"/>
      <c r="G742" s="64"/>
      <c r="H742" s="64"/>
      <c r="I742" s="64"/>
      <c r="J742" s="75"/>
      <c r="K742" s="75"/>
      <c r="L742" s="75"/>
      <c r="M742" s="75"/>
      <c r="N742" s="75"/>
      <c r="O742" s="75"/>
      <c r="P742" s="81"/>
    </row>
    <row r="743" spans="1:16" ht="12.75">
      <c r="A743" s="137"/>
      <c r="B743" s="100"/>
      <c r="C743" s="97"/>
      <c r="D743" s="118"/>
      <c r="E743" s="8" t="s">
        <v>952</v>
      </c>
      <c r="F743" s="64"/>
      <c r="G743" s="64"/>
      <c r="H743" s="64"/>
      <c r="I743" s="64"/>
      <c r="J743" s="75"/>
      <c r="K743" s="75"/>
      <c r="L743" s="75"/>
      <c r="M743" s="75"/>
      <c r="N743" s="75"/>
      <c r="O743" s="75"/>
      <c r="P743" s="81"/>
    </row>
    <row r="744" spans="1:16" ht="25.5">
      <c r="A744" s="137"/>
      <c r="B744" s="100"/>
      <c r="C744" s="97"/>
      <c r="D744" s="118"/>
      <c r="E744" s="8" t="s">
        <v>953</v>
      </c>
      <c r="F744" s="65"/>
      <c r="G744" s="65"/>
      <c r="H744" s="65"/>
      <c r="I744" s="65"/>
      <c r="J744" s="76"/>
      <c r="K744" s="76"/>
      <c r="L744" s="76"/>
      <c r="M744" s="76"/>
      <c r="N744" s="76"/>
      <c r="O744" s="76"/>
      <c r="P744" s="82"/>
    </row>
    <row r="745" spans="1:16" ht="12.75" customHeight="1">
      <c r="A745" s="137"/>
      <c r="B745" s="100"/>
      <c r="C745" s="97"/>
      <c r="D745" s="104" t="s">
        <v>650</v>
      </c>
      <c r="E745" s="8" t="s">
        <v>954</v>
      </c>
      <c r="F745" s="67" t="s">
        <v>1075</v>
      </c>
      <c r="G745" s="67" t="s">
        <v>1182</v>
      </c>
      <c r="H745" s="67" t="s">
        <v>1373</v>
      </c>
      <c r="I745" s="67" t="s">
        <v>1465</v>
      </c>
      <c r="J745" s="78">
        <v>1</v>
      </c>
      <c r="K745" s="78">
        <v>2</v>
      </c>
      <c r="L745" s="78">
        <v>4</v>
      </c>
      <c r="M745" s="78">
        <v>8</v>
      </c>
      <c r="N745" s="78">
        <v>16</v>
      </c>
      <c r="O745" s="78">
        <v>32</v>
      </c>
      <c r="P745" s="144">
        <f>SUM(J745:O745)/63</f>
        <v>1</v>
      </c>
    </row>
    <row r="746" spans="1:16" ht="12.75">
      <c r="A746" s="137"/>
      <c r="B746" s="100"/>
      <c r="C746" s="97"/>
      <c r="D746" s="118"/>
      <c r="E746" s="8" t="s">
        <v>955</v>
      </c>
      <c r="F746" s="64"/>
      <c r="G746" s="64"/>
      <c r="H746" s="64"/>
      <c r="I746" s="64"/>
      <c r="J746" s="75"/>
      <c r="K746" s="75"/>
      <c r="L746" s="75"/>
      <c r="M746" s="75"/>
      <c r="N746" s="75"/>
      <c r="O746" s="75"/>
      <c r="P746" s="81"/>
    </row>
    <row r="747" spans="1:16" ht="25.5">
      <c r="A747" s="137"/>
      <c r="B747" s="100"/>
      <c r="C747" s="97"/>
      <c r="D747" s="118"/>
      <c r="E747" s="8" t="s">
        <v>956</v>
      </c>
      <c r="F747" s="64"/>
      <c r="G747" s="64"/>
      <c r="H747" s="64"/>
      <c r="I747" s="64"/>
      <c r="J747" s="75"/>
      <c r="K747" s="75"/>
      <c r="L747" s="75"/>
      <c r="M747" s="75"/>
      <c r="N747" s="75"/>
      <c r="O747" s="75"/>
      <c r="P747" s="81"/>
    </row>
    <row r="748" spans="1:16" ht="25.5">
      <c r="A748" s="137"/>
      <c r="B748" s="100"/>
      <c r="C748" s="97"/>
      <c r="D748" s="118"/>
      <c r="E748" s="8" t="s">
        <v>946</v>
      </c>
      <c r="F748" s="64"/>
      <c r="G748" s="64"/>
      <c r="H748" s="64"/>
      <c r="I748" s="64"/>
      <c r="J748" s="75"/>
      <c r="K748" s="75"/>
      <c r="L748" s="75"/>
      <c r="M748" s="75"/>
      <c r="N748" s="75"/>
      <c r="O748" s="75"/>
      <c r="P748" s="81"/>
    </row>
    <row r="749" spans="1:16" ht="25.5">
      <c r="A749" s="137"/>
      <c r="B749" s="100"/>
      <c r="C749" s="97"/>
      <c r="D749" s="118"/>
      <c r="E749" s="8" t="s">
        <v>957</v>
      </c>
      <c r="F749" s="64"/>
      <c r="G749" s="64"/>
      <c r="H749" s="64"/>
      <c r="I749" s="64"/>
      <c r="J749" s="75"/>
      <c r="K749" s="75"/>
      <c r="L749" s="75"/>
      <c r="M749" s="75"/>
      <c r="N749" s="75"/>
      <c r="O749" s="75"/>
      <c r="P749" s="81"/>
    </row>
    <row r="750" spans="1:16" ht="29.25" customHeight="1">
      <c r="A750" s="137"/>
      <c r="B750" s="100"/>
      <c r="C750" s="97"/>
      <c r="D750" s="118"/>
      <c r="E750" s="8" t="s">
        <v>958</v>
      </c>
      <c r="F750" s="65"/>
      <c r="G750" s="65"/>
      <c r="H750" s="65"/>
      <c r="I750" s="65"/>
      <c r="J750" s="76"/>
      <c r="K750" s="76"/>
      <c r="L750" s="76"/>
      <c r="M750" s="76"/>
      <c r="N750" s="76"/>
      <c r="O750" s="76"/>
      <c r="P750" s="82"/>
    </row>
    <row r="751" spans="1:16" ht="26.25" customHeight="1">
      <c r="A751" s="137"/>
      <c r="B751" s="100"/>
      <c r="C751" s="96" t="s">
        <v>651</v>
      </c>
      <c r="D751" s="104" t="s">
        <v>652</v>
      </c>
      <c r="E751" s="8" t="s">
        <v>959</v>
      </c>
      <c r="F751" s="67" t="s">
        <v>1076</v>
      </c>
      <c r="G751" s="67" t="s">
        <v>1182</v>
      </c>
      <c r="H751" s="67" t="s">
        <v>1374</v>
      </c>
      <c r="I751" s="67" t="s">
        <v>1465</v>
      </c>
      <c r="J751" s="78">
        <v>1</v>
      </c>
      <c r="K751" s="78">
        <v>2</v>
      </c>
      <c r="L751" s="78">
        <v>4</v>
      </c>
      <c r="M751" s="78">
        <v>8</v>
      </c>
      <c r="N751" s="78">
        <v>16</v>
      </c>
      <c r="O751" s="78">
        <v>32</v>
      </c>
      <c r="P751" s="144">
        <f>SUM(J751:O751)/63</f>
        <v>1</v>
      </c>
    </row>
    <row r="752" spans="1:16" ht="51">
      <c r="A752" s="137"/>
      <c r="B752" s="100"/>
      <c r="C752" s="97"/>
      <c r="D752" s="118"/>
      <c r="E752" s="8" t="s">
        <v>960</v>
      </c>
      <c r="F752" s="64"/>
      <c r="G752" s="64"/>
      <c r="H752" s="64"/>
      <c r="I752" s="64"/>
      <c r="J752" s="75"/>
      <c r="K752" s="75"/>
      <c r="L752" s="75"/>
      <c r="M752" s="75"/>
      <c r="N752" s="75"/>
      <c r="O752" s="75"/>
      <c r="P752" s="81"/>
    </row>
    <row r="753" spans="1:16" ht="25.5">
      <c r="A753" s="137"/>
      <c r="B753" s="100"/>
      <c r="C753" s="97"/>
      <c r="D753" s="118"/>
      <c r="E753" s="8" t="s">
        <v>961</v>
      </c>
      <c r="F753" s="64"/>
      <c r="G753" s="64"/>
      <c r="H753" s="64"/>
      <c r="I753" s="64"/>
      <c r="J753" s="75"/>
      <c r="K753" s="75"/>
      <c r="L753" s="75"/>
      <c r="M753" s="75"/>
      <c r="N753" s="75"/>
      <c r="O753" s="75"/>
      <c r="P753" s="81"/>
    </row>
    <row r="754" spans="1:16" ht="54" customHeight="1">
      <c r="A754" s="137"/>
      <c r="B754" s="100"/>
      <c r="C754" s="97"/>
      <c r="D754" s="118"/>
      <c r="E754" s="8" t="s">
        <v>962</v>
      </c>
      <c r="F754" s="64"/>
      <c r="G754" s="64"/>
      <c r="H754" s="64"/>
      <c r="I754" s="64"/>
      <c r="J754" s="75"/>
      <c r="K754" s="75"/>
      <c r="L754" s="75"/>
      <c r="M754" s="75"/>
      <c r="N754" s="75"/>
      <c r="O754" s="75"/>
      <c r="P754" s="81"/>
    </row>
    <row r="755" spans="1:16" ht="25.5">
      <c r="A755" s="137"/>
      <c r="B755" s="100"/>
      <c r="C755" s="97"/>
      <c r="D755" s="118"/>
      <c r="E755" s="8" t="s">
        <v>963</v>
      </c>
      <c r="F755" s="64"/>
      <c r="G755" s="64"/>
      <c r="H755" s="64"/>
      <c r="I755" s="64"/>
      <c r="J755" s="75"/>
      <c r="K755" s="75"/>
      <c r="L755" s="75"/>
      <c r="M755" s="75"/>
      <c r="N755" s="75"/>
      <c r="O755" s="75"/>
      <c r="P755" s="81"/>
    </row>
    <row r="756" spans="1:16" ht="38.25">
      <c r="A756" s="137"/>
      <c r="B756" s="100"/>
      <c r="C756" s="97"/>
      <c r="D756" s="118"/>
      <c r="E756" s="8" t="s">
        <v>73</v>
      </c>
      <c r="F756" s="64"/>
      <c r="G756" s="64"/>
      <c r="H756" s="64"/>
      <c r="I756" s="64"/>
      <c r="J756" s="75"/>
      <c r="K756" s="75"/>
      <c r="L756" s="75"/>
      <c r="M756" s="75"/>
      <c r="N756" s="75"/>
      <c r="O756" s="75"/>
      <c r="P756" s="81"/>
    </row>
    <row r="757" spans="1:16" ht="25.5">
      <c r="A757" s="137"/>
      <c r="B757" s="100"/>
      <c r="C757" s="97"/>
      <c r="D757" s="118"/>
      <c r="E757" s="8" t="s">
        <v>74</v>
      </c>
      <c r="F757" s="65"/>
      <c r="G757" s="65"/>
      <c r="H757" s="65"/>
      <c r="I757" s="65"/>
      <c r="J757" s="76"/>
      <c r="K757" s="76"/>
      <c r="L757" s="76"/>
      <c r="M757" s="76"/>
      <c r="N757" s="76"/>
      <c r="O757" s="76"/>
      <c r="P757" s="82"/>
    </row>
    <row r="758" spans="1:16" ht="26.25" customHeight="1">
      <c r="A758" s="137"/>
      <c r="B758" s="100"/>
      <c r="C758" s="97"/>
      <c r="D758" s="104" t="s">
        <v>653</v>
      </c>
      <c r="E758" s="8" t="s">
        <v>75</v>
      </c>
      <c r="F758" s="67" t="s">
        <v>1077</v>
      </c>
      <c r="G758" s="67" t="s">
        <v>1182</v>
      </c>
      <c r="H758" s="67" t="s">
        <v>1375</v>
      </c>
      <c r="I758" s="67" t="s">
        <v>1465</v>
      </c>
      <c r="J758" s="78">
        <v>1</v>
      </c>
      <c r="K758" s="78">
        <v>2</v>
      </c>
      <c r="L758" s="78">
        <v>4</v>
      </c>
      <c r="M758" s="78">
        <v>8</v>
      </c>
      <c r="N758" s="78">
        <v>16</v>
      </c>
      <c r="O758" s="78">
        <v>32</v>
      </c>
      <c r="P758" s="144">
        <f>SUM(J758:O758)/63</f>
        <v>1</v>
      </c>
    </row>
    <row r="759" spans="1:16" ht="25.5">
      <c r="A759" s="137"/>
      <c r="B759" s="100"/>
      <c r="C759" s="97"/>
      <c r="D759" s="118"/>
      <c r="E759" s="8" t="s">
        <v>76</v>
      </c>
      <c r="F759" s="64"/>
      <c r="G759" s="64"/>
      <c r="H759" s="64"/>
      <c r="I759" s="64"/>
      <c r="J759" s="75"/>
      <c r="K759" s="75"/>
      <c r="L759" s="75"/>
      <c r="M759" s="75"/>
      <c r="N759" s="75"/>
      <c r="O759" s="75"/>
      <c r="P759" s="81"/>
    </row>
    <row r="760" spans="1:16" ht="25.5">
      <c r="A760" s="137"/>
      <c r="B760" s="100"/>
      <c r="C760" s="97"/>
      <c r="D760" s="118"/>
      <c r="E760" s="8" t="s">
        <v>77</v>
      </c>
      <c r="F760" s="64"/>
      <c r="G760" s="64"/>
      <c r="H760" s="64"/>
      <c r="I760" s="64"/>
      <c r="J760" s="75"/>
      <c r="K760" s="75"/>
      <c r="L760" s="75"/>
      <c r="M760" s="75"/>
      <c r="N760" s="75"/>
      <c r="O760" s="75"/>
      <c r="P760" s="81"/>
    </row>
    <row r="761" spans="1:16" ht="38.25">
      <c r="A761" s="137"/>
      <c r="B761" s="100"/>
      <c r="C761" s="97"/>
      <c r="D761" s="118"/>
      <c r="E761" s="8" t="s">
        <v>78</v>
      </c>
      <c r="F761" s="64"/>
      <c r="G761" s="64"/>
      <c r="H761" s="64"/>
      <c r="I761" s="64"/>
      <c r="J761" s="75"/>
      <c r="K761" s="75"/>
      <c r="L761" s="75"/>
      <c r="M761" s="75"/>
      <c r="N761" s="75"/>
      <c r="O761" s="75"/>
      <c r="P761" s="81"/>
    </row>
    <row r="762" spans="1:16" ht="25.5">
      <c r="A762" s="137"/>
      <c r="B762" s="100"/>
      <c r="C762" s="97"/>
      <c r="D762" s="118"/>
      <c r="E762" s="8" t="s">
        <v>79</v>
      </c>
      <c r="F762" s="64"/>
      <c r="G762" s="64"/>
      <c r="H762" s="64"/>
      <c r="I762" s="64"/>
      <c r="J762" s="75"/>
      <c r="K762" s="75"/>
      <c r="L762" s="75"/>
      <c r="M762" s="75"/>
      <c r="N762" s="75"/>
      <c r="O762" s="75"/>
      <c r="P762" s="81"/>
    </row>
    <row r="763" spans="1:16" ht="51">
      <c r="A763" s="137"/>
      <c r="B763" s="100"/>
      <c r="C763" s="97"/>
      <c r="D763" s="118"/>
      <c r="E763" s="8" t="s">
        <v>80</v>
      </c>
      <c r="F763" s="64"/>
      <c r="G763" s="64"/>
      <c r="H763" s="64"/>
      <c r="I763" s="64"/>
      <c r="J763" s="75"/>
      <c r="K763" s="75"/>
      <c r="L763" s="75"/>
      <c r="M763" s="75"/>
      <c r="N763" s="75"/>
      <c r="O763" s="75"/>
      <c r="P763" s="81"/>
    </row>
    <row r="764" spans="1:16" ht="38.25">
      <c r="A764" s="137"/>
      <c r="B764" s="100"/>
      <c r="C764" s="97"/>
      <c r="D764" s="118"/>
      <c r="E764" s="8" t="s">
        <v>454</v>
      </c>
      <c r="F764" s="64"/>
      <c r="G764" s="64"/>
      <c r="H764" s="64"/>
      <c r="I764" s="64"/>
      <c r="J764" s="75"/>
      <c r="K764" s="75"/>
      <c r="L764" s="75"/>
      <c r="M764" s="75"/>
      <c r="N764" s="75"/>
      <c r="O764" s="75"/>
      <c r="P764" s="81"/>
    </row>
    <row r="765" spans="1:16" ht="25.5">
      <c r="A765" s="137"/>
      <c r="B765" s="100"/>
      <c r="C765" s="97"/>
      <c r="D765" s="118"/>
      <c r="E765" s="8" t="s">
        <v>455</v>
      </c>
      <c r="F765" s="65"/>
      <c r="G765" s="65"/>
      <c r="H765" s="65"/>
      <c r="I765" s="65"/>
      <c r="J765" s="76"/>
      <c r="K765" s="76"/>
      <c r="L765" s="76"/>
      <c r="M765" s="76"/>
      <c r="N765" s="76"/>
      <c r="O765" s="76"/>
      <c r="P765" s="82"/>
    </row>
    <row r="766" spans="1:16" ht="51">
      <c r="A766" s="137"/>
      <c r="B766" s="100"/>
      <c r="C766" s="97"/>
      <c r="D766" s="104" t="s">
        <v>654</v>
      </c>
      <c r="E766" s="8" t="s">
        <v>456</v>
      </c>
      <c r="F766" s="67" t="s">
        <v>1078</v>
      </c>
      <c r="G766" s="67" t="s">
        <v>1182</v>
      </c>
      <c r="H766" s="67" t="s">
        <v>1376</v>
      </c>
      <c r="I766" s="67" t="s">
        <v>1465</v>
      </c>
      <c r="J766" s="78">
        <v>1</v>
      </c>
      <c r="K766" s="78">
        <v>2</v>
      </c>
      <c r="L766" s="78">
        <v>4</v>
      </c>
      <c r="M766" s="78">
        <v>8</v>
      </c>
      <c r="N766" s="78">
        <v>16</v>
      </c>
      <c r="O766" s="78">
        <v>32</v>
      </c>
      <c r="P766" s="144">
        <f>SUM(J766:O766)/63</f>
        <v>1</v>
      </c>
    </row>
    <row r="767" spans="1:16" ht="75" customHeight="1" thickBot="1">
      <c r="A767" s="137"/>
      <c r="B767" s="128"/>
      <c r="C767" s="98"/>
      <c r="D767" s="120"/>
      <c r="E767" s="13" t="s">
        <v>457</v>
      </c>
      <c r="F767" s="66"/>
      <c r="G767" s="66"/>
      <c r="H767" s="66"/>
      <c r="I767" s="66"/>
      <c r="J767" s="79"/>
      <c r="K767" s="79"/>
      <c r="L767" s="79"/>
      <c r="M767" s="79"/>
      <c r="N767" s="79"/>
      <c r="O767" s="79"/>
      <c r="P767" s="83"/>
    </row>
    <row r="768" spans="1:16" ht="13.5" customHeight="1" thickTop="1">
      <c r="A768" s="137"/>
      <c r="B768" s="112" t="s">
        <v>684</v>
      </c>
      <c r="C768" s="116" t="s">
        <v>655</v>
      </c>
      <c r="D768" s="92" t="s">
        <v>656</v>
      </c>
      <c r="E768" s="15" t="s">
        <v>1015</v>
      </c>
      <c r="F768" s="69" t="s">
        <v>1017</v>
      </c>
      <c r="G768" s="69" t="s">
        <v>1199</v>
      </c>
      <c r="H768" s="63" t="s">
        <v>1211</v>
      </c>
      <c r="I768" s="63" t="s">
        <v>1465</v>
      </c>
      <c r="J768" s="77">
        <v>1</v>
      </c>
      <c r="K768" s="77">
        <v>2</v>
      </c>
      <c r="L768" s="77">
        <v>4</v>
      </c>
      <c r="M768" s="77">
        <v>8</v>
      </c>
      <c r="N768" s="77">
        <v>16</v>
      </c>
      <c r="O768" s="77">
        <v>32</v>
      </c>
      <c r="P768" s="145">
        <f>SUM(J768:O768)/63</f>
        <v>1</v>
      </c>
    </row>
    <row r="769" spans="1:16" ht="25.5">
      <c r="A769" s="137"/>
      <c r="B769" s="125"/>
      <c r="C769" s="110"/>
      <c r="D769" s="121"/>
      <c r="E769" s="10" t="s">
        <v>458</v>
      </c>
      <c r="F769" s="64"/>
      <c r="G769" s="64"/>
      <c r="H769" s="64"/>
      <c r="I769" s="64"/>
      <c r="J769" s="75"/>
      <c r="K769" s="75"/>
      <c r="L769" s="75"/>
      <c r="M769" s="75"/>
      <c r="N769" s="75"/>
      <c r="O769" s="75"/>
      <c r="P769" s="81"/>
    </row>
    <row r="770" spans="1:16" ht="63" customHeight="1">
      <c r="A770" s="137"/>
      <c r="B770" s="125"/>
      <c r="C770" s="110"/>
      <c r="D770" s="121"/>
      <c r="E770" s="10" t="s">
        <v>459</v>
      </c>
      <c r="F770" s="65"/>
      <c r="G770" s="65"/>
      <c r="H770" s="65"/>
      <c r="I770" s="65"/>
      <c r="J770" s="76"/>
      <c r="K770" s="76"/>
      <c r="L770" s="76"/>
      <c r="M770" s="76"/>
      <c r="N770" s="76"/>
      <c r="O770" s="76"/>
      <c r="P770" s="82"/>
    </row>
    <row r="771" spans="1:16" ht="26.25" customHeight="1">
      <c r="A771" s="137"/>
      <c r="B771" s="125"/>
      <c r="C771" s="110"/>
      <c r="D771" s="94" t="s">
        <v>657</v>
      </c>
      <c r="E771" s="10" t="s">
        <v>990</v>
      </c>
      <c r="F771" s="63" t="s">
        <v>1018</v>
      </c>
      <c r="G771" s="63" t="s">
        <v>1199</v>
      </c>
      <c r="H771" s="63" t="s">
        <v>1212</v>
      </c>
      <c r="I771" s="63" t="s">
        <v>1465</v>
      </c>
      <c r="J771" s="74">
        <v>1</v>
      </c>
      <c r="K771" s="74">
        <v>2</v>
      </c>
      <c r="L771" s="74">
        <v>4</v>
      </c>
      <c r="M771" s="74">
        <v>8</v>
      </c>
      <c r="N771" s="74">
        <v>16</v>
      </c>
      <c r="O771" s="74">
        <v>32</v>
      </c>
      <c r="P771" s="144">
        <f>SUM(J771:O771)/63</f>
        <v>1</v>
      </c>
    </row>
    <row r="772" spans="1:16" ht="25.5">
      <c r="A772" s="137"/>
      <c r="B772" s="125"/>
      <c r="C772" s="110"/>
      <c r="D772" s="121"/>
      <c r="E772" s="10" t="s">
        <v>460</v>
      </c>
      <c r="F772" s="64"/>
      <c r="G772" s="64"/>
      <c r="H772" s="64"/>
      <c r="I772" s="64"/>
      <c r="J772" s="75"/>
      <c r="K772" s="75"/>
      <c r="L772" s="75"/>
      <c r="M772" s="75"/>
      <c r="N772" s="75"/>
      <c r="O772" s="75"/>
      <c r="P772" s="81"/>
    </row>
    <row r="773" spans="1:16" ht="25.5">
      <c r="A773" s="137"/>
      <c r="B773" s="125"/>
      <c r="C773" s="110"/>
      <c r="D773" s="121"/>
      <c r="E773" s="10" t="s">
        <v>461</v>
      </c>
      <c r="F773" s="64"/>
      <c r="G773" s="64"/>
      <c r="H773" s="64"/>
      <c r="I773" s="64"/>
      <c r="J773" s="75"/>
      <c r="K773" s="75"/>
      <c r="L773" s="75"/>
      <c r="M773" s="75"/>
      <c r="N773" s="75"/>
      <c r="O773" s="75"/>
      <c r="P773" s="81"/>
    </row>
    <row r="774" spans="1:16" ht="63.75">
      <c r="A774" s="137"/>
      <c r="B774" s="125"/>
      <c r="C774" s="110"/>
      <c r="D774" s="121"/>
      <c r="E774" s="10" t="s">
        <v>462</v>
      </c>
      <c r="F774" s="65"/>
      <c r="G774" s="65"/>
      <c r="H774" s="65"/>
      <c r="I774" s="65"/>
      <c r="J774" s="76"/>
      <c r="K774" s="76"/>
      <c r="L774" s="76"/>
      <c r="M774" s="76"/>
      <c r="N774" s="76"/>
      <c r="O774" s="76"/>
      <c r="P774" s="82"/>
    </row>
    <row r="775" spans="1:16" ht="26.25" customHeight="1">
      <c r="A775" s="137"/>
      <c r="B775" s="125"/>
      <c r="C775" s="109" t="s">
        <v>658</v>
      </c>
      <c r="D775" s="94" t="s">
        <v>659</v>
      </c>
      <c r="E775" s="10" t="s">
        <v>463</v>
      </c>
      <c r="F775" s="63" t="s">
        <v>1019</v>
      </c>
      <c r="G775" s="63" t="s">
        <v>1199</v>
      </c>
      <c r="H775" s="63" t="s">
        <v>1213</v>
      </c>
      <c r="I775" s="63" t="s">
        <v>1465</v>
      </c>
      <c r="J775" s="74">
        <v>1</v>
      </c>
      <c r="K775" s="74">
        <v>2</v>
      </c>
      <c r="L775" s="74">
        <v>4</v>
      </c>
      <c r="M775" s="74">
        <v>8</v>
      </c>
      <c r="N775" s="74">
        <v>16</v>
      </c>
      <c r="O775" s="74">
        <v>32</v>
      </c>
      <c r="P775" s="144">
        <f>SUM(J775:O775)/63</f>
        <v>1</v>
      </c>
    </row>
    <row r="776" spans="1:16" ht="25.5">
      <c r="A776" s="137"/>
      <c r="B776" s="125"/>
      <c r="C776" s="110"/>
      <c r="D776" s="121"/>
      <c r="E776" s="10" t="s">
        <v>464</v>
      </c>
      <c r="F776" s="64"/>
      <c r="G776" s="64"/>
      <c r="H776" s="64"/>
      <c r="I776" s="64"/>
      <c r="J776" s="75"/>
      <c r="K776" s="75"/>
      <c r="L776" s="75"/>
      <c r="M776" s="75"/>
      <c r="N776" s="75"/>
      <c r="O776" s="75"/>
      <c r="P776" s="81"/>
    </row>
    <row r="777" spans="1:16" ht="25.5">
      <c r="A777" s="137"/>
      <c r="B777" s="125"/>
      <c r="C777" s="110"/>
      <c r="D777" s="121"/>
      <c r="E777" s="10" t="s">
        <v>465</v>
      </c>
      <c r="F777" s="64"/>
      <c r="G777" s="64"/>
      <c r="H777" s="64"/>
      <c r="I777" s="64"/>
      <c r="J777" s="75"/>
      <c r="K777" s="75"/>
      <c r="L777" s="75"/>
      <c r="M777" s="75"/>
      <c r="N777" s="75"/>
      <c r="O777" s="75"/>
      <c r="P777" s="81"/>
    </row>
    <row r="778" spans="1:16" ht="12.75">
      <c r="A778" s="137"/>
      <c r="B778" s="125"/>
      <c r="C778" s="110"/>
      <c r="D778" s="121"/>
      <c r="E778" s="10" t="s">
        <v>466</v>
      </c>
      <c r="F778" s="64"/>
      <c r="G778" s="64"/>
      <c r="H778" s="64"/>
      <c r="I778" s="64"/>
      <c r="J778" s="75"/>
      <c r="K778" s="75"/>
      <c r="L778" s="75"/>
      <c r="M778" s="75"/>
      <c r="N778" s="75"/>
      <c r="O778" s="75"/>
      <c r="P778" s="81"/>
    </row>
    <row r="779" spans="1:16" ht="51.75" customHeight="1">
      <c r="A779" s="137"/>
      <c r="B779" s="125"/>
      <c r="C779" s="110"/>
      <c r="D779" s="121"/>
      <c r="E779" s="10" t="s">
        <v>991</v>
      </c>
      <c r="F779" s="65"/>
      <c r="G779" s="65"/>
      <c r="H779" s="65"/>
      <c r="I779" s="65"/>
      <c r="J779" s="76"/>
      <c r="K779" s="76"/>
      <c r="L779" s="76"/>
      <c r="M779" s="76"/>
      <c r="N779" s="76"/>
      <c r="O779" s="76"/>
      <c r="P779" s="82"/>
    </row>
    <row r="780" spans="1:16" ht="39" customHeight="1">
      <c r="A780" s="137"/>
      <c r="B780" s="125"/>
      <c r="C780" s="110"/>
      <c r="D780" s="94" t="s">
        <v>660</v>
      </c>
      <c r="E780" s="10" t="s">
        <v>467</v>
      </c>
      <c r="F780" s="63" t="s">
        <v>1021</v>
      </c>
      <c r="G780" s="63" t="s">
        <v>1199</v>
      </c>
      <c r="H780" s="63" t="s">
        <v>1210</v>
      </c>
      <c r="I780" s="63" t="s">
        <v>1465</v>
      </c>
      <c r="J780" s="74">
        <v>1</v>
      </c>
      <c r="K780" s="74">
        <v>2</v>
      </c>
      <c r="L780" s="74">
        <v>4</v>
      </c>
      <c r="M780" s="74">
        <v>8</v>
      </c>
      <c r="N780" s="74">
        <v>16</v>
      </c>
      <c r="O780" s="74">
        <v>32</v>
      </c>
      <c r="P780" s="144">
        <f>SUM(J780:O780)/63</f>
        <v>1</v>
      </c>
    </row>
    <row r="781" spans="1:16" ht="38.25">
      <c r="A781" s="137"/>
      <c r="B781" s="125"/>
      <c r="C781" s="110"/>
      <c r="D781" s="121"/>
      <c r="E781" s="10" t="s">
        <v>468</v>
      </c>
      <c r="F781" s="64"/>
      <c r="G781" s="64"/>
      <c r="H781" s="64"/>
      <c r="I781" s="64"/>
      <c r="J781" s="75"/>
      <c r="K781" s="75"/>
      <c r="L781" s="75"/>
      <c r="M781" s="75"/>
      <c r="N781" s="75"/>
      <c r="O781" s="75"/>
      <c r="P781" s="81"/>
    </row>
    <row r="782" spans="1:16" ht="51">
      <c r="A782" s="137"/>
      <c r="B782" s="125"/>
      <c r="C782" s="110"/>
      <c r="D782" s="121"/>
      <c r="E782" s="10" t="s">
        <v>469</v>
      </c>
      <c r="F782" s="65"/>
      <c r="G782" s="65"/>
      <c r="H782" s="65"/>
      <c r="I782" s="65"/>
      <c r="J782" s="76"/>
      <c r="K782" s="76"/>
      <c r="L782" s="76"/>
      <c r="M782" s="76"/>
      <c r="N782" s="76"/>
      <c r="O782" s="76"/>
      <c r="P782" s="82"/>
    </row>
    <row r="783" spans="1:16" ht="52.5" customHeight="1">
      <c r="A783" s="137"/>
      <c r="B783" s="125"/>
      <c r="C783" s="110"/>
      <c r="D783" s="94" t="s">
        <v>661</v>
      </c>
      <c r="E783" s="10" t="s">
        <v>470</v>
      </c>
      <c r="F783" s="63" t="s">
        <v>1020</v>
      </c>
      <c r="G783" s="63" t="s">
        <v>1199</v>
      </c>
      <c r="H783" s="63" t="s">
        <v>1214</v>
      </c>
      <c r="I783" s="63" t="s">
        <v>1465</v>
      </c>
      <c r="J783" s="74">
        <v>1</v>
      </c>
      <c r="K783" s="74">
        <v>2</v>
      </c>
      <c r="L783" s="74">
        <v>4</v>
      </c>
      <c r="M783" s="74">
        <v>8</v>
      </c>
      <c r="N783" s="74">
        <v>16</v>
      </c>
      <c r="O783" s="74">
        <v>32</v>
      </c>
      <c r="P783" s="144">
        <f>SUM(J783:O783)/63</f>
        <v>1</v>
      </c>
    </row>
    <row r="784" spans="1:16" ht="85.5" customHeight="1" thickBot="1">
      <c r="A784" s="138"/>
      <c r="B784" s="126"/>
      <c r="C784" s="124"/>
      <c r="D784" s="122"/>
      <c r="E784" s="16" t="s">
        <v>438</v>
      </c>
      <c r="F784" s="66"/>
      <c r="G784" s="66"/>
      <c r="H784" s="66"/>
      <c r="I784" s="66"/>
      <c r="J784" s="79"/>
      <c r="K784" s="79"/>
      <c r="L784" s="79"/>
      <c r="M784" s="79"/>
      <c r="N784" s="79"/>
      <c r="O784" s="79"/>
      <c r="P784" s="83"/>
    </row>
    <row r="785" ht="13.5" thickTop="1"/>
  </sheetData>
  <sheetProtection/>
  <mergeCells count="1976">
    <mergeCell ref="F783:F784"/>
    <mergeCell ref="F758:F765"/>
    <mergeCell ref="F766:F767"/>
    <mergeCell ref="F768:F770"/>
    <mergeCell ref="F771:F774"/>
    <mergeCell ref="F775:F779"/>
    <mergeCell ref="F780:F782"/>
    <mergeCell ref="F723:F726"/>
    <mergeCell ref="F727:F729"/>
    <mergeCell ref="F730:F737"/>
    <mergeCell ref="F738:F744"/>
    <mergeCell ref="F745:F750"/>
    <mergeCell ref="F751:F757"/>
    <mergeCell ref="F692:F700"/>
    <mergeCell ref="F701:F703"/>
    <mergeCell ref="F704:F709"/>
    <mergeCell ref="F710:F713"/>
    <mergeCell ref="F714:F718"/>
    <mergeCell ref="F719:F722"/>
    <mergeCell ref="F657:F660"/>
    <mergeCell ref="F661:F667"/>
    <mergeCell ref="F668:F672"/>
    <mergeCell ref="F673:F681"/>
    <mergeCell ref="F682:F687"/>
    <mergeCell ref="F688:F691"/>
    <mergeCell ref="F634:F636"/>
    <mergeCell ref="F637:F639"/>
    <mergeCell ref="F640:F645"/>
    <mergeCell ref="F646:F647"/>
    <mergeCell ref="F648:F652"/>
    <mergeCell ref="F653:F656"/>
    <mergeCell ref="F606:F611"/>
    <mergeCell ref="F612:F614"/>
    <mergeCell ref="F615:F619"/>
    <mergeCell ref="F620:F625"/>
    <mergeCell ref="F626:F627"/>
    <mergeCell ref="F628:F633"/>
    <mergeCell ref="F580:F584"/>
    <mergeCell ref="F585:F587"/>
    <mergeCell ref="F588:F593"/>
    <mergeCell ref="F594:F599"/>
    <mergeCell ref="F600:F601"/>
    <mergeCell ref="F602:F604"/>
    <mergeCell ref="F549:F555"/>
    <mergeCell ref="F556:F557"/>
    <mergeCell ref="F558:F561"/>
    <mergeCell ref="F562:F570"/>
    <mergeCell ref="F571:F575"/>
    <mergeCell ref="F576:F579"/>
    <mergeCell ref="F526:F528"/>
    <mergeCell ref="F529:F531"/>
    <mergeCell ref="F532:F537"/>
    <mergeCell ref="F538:F541"/>
    <mergeCell ref="F542:F545"/>
    <mergeCell ref="F546:F548"/>
    <mergeCell ref="F494:F499"/>
    <mergeCell ref="F500:F507"/>
    <mergeCell ref="F508:F514"/>
    <mergeCell ref="F515:F516"/>
    <mergeCell ref="F517:F519"/>
    <mergeCell ref="F520:F525"/>
    <mergeCell ref="F457:F460"/>
    <mergeCell ref="F461:F467"/>
    <mergeCell ref="F468:F471"/>
    <mergeCell ref="F472:F480"/>
    <mergeCell ref="F481:F489"/>
    <mergeCell ref="F490:F493"/>
    <mergeCell ref="F422:F427"/>
    <mergeCell ref="F428:F433"/>
    <mergeCell ref="F434:F439"/>
    <mergeCell ref="F440:F443"/>
    <mergeCell ref="F444:F448"/>
    <mergeCell ref="F449:F456"/>
    <mergeCell ref="F394:F397"/>
    <mergeCell ref="F398:F401"/>
    <mergeCell ref="F402:F407"/>
    <mergeCell ref="F408:F412"/>
    <mergeCell ref="F413:F417"/>
    <mergeCell ref="F418:F420"/>
    <mergeCell ref="F358:F363"/>
    <mergeCell ref="F364:F368"/>
    <mergeCell ref="F369:F372"/>
    <mergeCell ref="F373:F376"/>
    <mergeCell ref="F377:F386"/>
    <mergeCell ref="F387:F393"/>
    <mergeCell ref="F338:F340"/>
    <mergeCell ref="F341:F343"/>
    <mergeCell ref="F344:F346"/>
    <mergeCell ref="F347:F352"/>
    <mergeCell ref="F353:F355"/>
    <mergeCell ref="F356:F357"/>
    <mergeCell ref="F306:F311"/>
    <mergeCell ref="F312:F314"/>
    <mergeCell ref="F315:F319"/>
    <mergeCell ref="F320:F325"/>
    <mergeCell ref="F326:F331"/>
    <mergeCell ref="F332:F337"/>
    <mergeCell ref="F274:F277"/>
    <mergeCell ref="F278:F280"/>
    <mergeCell ref="F281:F287"/>
    <mergeCell ref="F288:F294"/>
    <mergeCell ref="F295:F299"/>
    <mergeCell ref="F300:F305"/>
    <mergeCell ref="F245:F248"/>
    <mergeCell ref="F249:F253"/>
    <mergeCell ref="F254:F255"/>
    <mergeCell ref="F256:F259"/>
    <mergeCell ref="F260:F267"/>
    <mergeCell ref="F268:F273"/>
    <mergeCell ref="F215:F218"/>
    <mergeCell ref="F219:F223"/>
    <mergeCell ref="F224:F228"/>
    <mergeCell ref="F229:F234"/>
    <mergeCell ref="F235:F240"/>
    <mergeCell ref="F242:F244"/>
    <mergeCell ref="F180:F184"/>
    <mergeCell ref="F185:F190"/>
    <mergeCell ref="F191:F197"/>
    <mergeCell ref="F198:F199"/>
    <mergeCell ref="F200:F205"/>
    <mergeCell ref="F206:F214"/>
    <mergeCell ref="F154:F160"/>
    <mergeCell ref="F161:F166"/>
    <mergeCell ref="F167:F169"/>
    <mergeCell ref="F170:F173"/>
    <mergeCell ref="F174:F177"/>
    <mergeCell ref="F178:F179"/>
    <mergeCell ref="F119:F125"/>
    <mergeCell ref="F126:F133"/>
    <mergeCell ref="F134:F140"/>
    <mergeCell ref="F141:F143"/>
    <mergeCell ref="F144:F148"/>
    <mergeCell ref="F149:F153"/>
    <mergeCell ref="F93:F98"/>
    <mergeCell ref="F99:F103"/>
    <mergeCell ref="F104:F105"/>
    <mergeCell ref="F106:F108"/>
    <mergeCell ref="F109:F111"/>
    <mergeCell ref="F113:F118"/>
    <mergeCell ref="F70:F74"/>
    <mergeCell ref="F75:F80"/>
    <mergeCell ref="F81:F83"/>
    <mergeCell ref="F84:F86"/>
    <mergeCell ref="F87:F89"/>
    <mergeCell ref="F90:F92"/>
    <mergeCell ref="F37:F40"/>
    <mergeCell ref="F41:F46"/>
    <mergeCell ref="F47:F51"/>
    <mergeCell ref="F52:F56"/>
    <mergeCell ref="F57:F61"/>
    <mergeCell ref="F62:F65"/>
    <mergeCell ref="F10:F13"/>
    <mergeCell ref="F14:F15"/>
    <mergeCell ref="F16:F19"/>
    <mergeCell ref="F20:F22"/>
    <mergeCell ref="F23:F26"/>
    <mergeCell ref="F27:F31"/>
    <mergeCell ref="O780:O782"/>
    <mergeCell ref="P780:P782"/>
    <mergeCell ref="H783:H784"/>
    <mergeCell ref="J783:J784"/>
    <mergeCell ref="K783:K784"/>
    <mergeCell ref="L783:L784"/>
    <mergeCell ref="M783:M784"/>
    <mergeCell ref="N783:N784"/>
    <mergeCell ref="O783:O784"/>
    <mergeCell ref="P783:P784"/>
    <mergeCell ref="H780:H782"/>
    <mergeCell ref="J780:J782"/>
    <mergeCell ref="K780:K782"/>
    <mergeCell ref="L780:L782"/>
    <mergeCell ref="M780:M782"/>
    <mergeCell ref="N780:N782"/>
    <mergeCell ref="O771:O774"/>
    <mergeCell ref="P771:P774"/>
    <mergeCell ref="H775:H779"/>
    <mergeCell ref="J775:J779"/>
    <mergeCell ref="K775:K779"/>
    <mergeCell ref="L775:L779"/>
    <mergeCell ref="M775:M779"/>
    <mergeCell ref="N775:N779"/>
    <mergeCell ref="O775:O779"/>
    <mergeCell ref="P775:P779"/>
    <mergeCell ref="H771:H774"/>
    <mergeCell ref="J771:J774"/>
    <mergeCell ref="K771:K774"/>
    <mergeCell ref="L771:L774"/>
    <mergeCell ref="M771:M774"/>
    <mergeCell ref="N771:N774"/>
    <mergeCell ref="O766:O767"/>
    <mergeCell ref="P766:P767"/>
    <mergeCell ref="H768:H770"/>
    <mergeCell ref="J768:J770"/>
    <mergeCell ref="K768:K770"/>
    <mergeCell ref="L768:L770"/>
    <mergeCell ref="M768:M770"/>
    <mergeCell ref="N768:N770"/>
    <mergeCell ref="O768:O770"/>
    <mergeCell ref="P768:P770"/>
    <mergeCell ref="H766:H767"/>
    <mergeCell ref="J766:J767"/>
    <mergeCell ref="K766:K767"/>
    <mergeCell ref="L766:L767"/>
    <mergeCell ref="M766:M767"/>
    <mergeCell ref="N766:N767"/>
    <mergeCell ref="P751:P757"/>
    <mergeCell ref="H758:H765"/>
    <mergeCell ref="J758:J765"/>
    <mergeCell ref="K758:K765"/>
    <mergeCell ref="L758:L765"/>
    <mergeCell ref="M758:M765"/>
    <mergeCell ref="N758:N765"/>
    <mergeCell ref="O758:O765"/>
    <mergeCell ref="P758:P765"/>
    <mergeCell ref="N745:N750"/>
    <mergeCell ref="O745:O750"/>
    <mergeCell ref="P745:P750"/>
    <mergeCell ref="H751:H757"/>
    <mergeCell ref="J751:J757"/>
    <mergeCell ref="K751:K757"/>
    <mergeCell ref="L751:L757"/>
    <mergeCell ref="M751:M757"/>
    <mergeCell ref="N751:N757"/>
    <mergeCell ref="O751:O757"/>
    <mergeCell ref="L738:L744"/>
    <mergeCell ref="M738:M744"/>
    <mergeCell ref="N738:N744"/>
    <mergeCell ref="O738:O744"/>
    <mergeCell ref="P738:P744"/>
    <mergeCell ref="H745:H750"/>
    <mergeCell ref="J745:J750"/>
    <mergeCell ref="K745:K750"/>
    <mergeCell ref="L745:L750"/>
    <mergeCell ref="M745:M750"/>
    <mergeCell ref="J730:J737"/>
    <mergeCell ref="H730:H737"/>
    <mergeCell ref="H727:H729"/>
    <mergeCell ref="H738:H744"/>
    <mergeCell ref="J738:J744"/>
    <mergeCell ref="K738:K744"/>
    <mergeCell ref="P730:P737"/>
    <mergeCell ref="O730:O737"/>
    <mergeCell ref="N730:N737"/>
    <mergeCell ref="M730:M737"/>
    <mergeCell ref="L730:L737"/>
    <mergeCell ref="K730:K737"/>
    <mergeCell ref="J723:J726"/>
    <mergeCell ref="H723:H726"/>
    <mergeCell ref="P727:P729"/>
    <mergeCell ref="O727:O729"/>
    <mergeCell ref="N727:N729"/>
    <mergeCell ref="M727:M729"/>
    <mergeCell ref="L727:L729"/>
    <mergeCell ref="K727:K729"/>
    <mergeCell ref="J727:J729"/>
    <mergeCell ref="P723:P726"/>
    <mergeCell ref="O723:O726"/>
    <mergeCell ref="N723:N726"/>
    <mergeCell ref="M723:M726"/>
    <mergeCell ref="L723:L726"/>
    <mergeCell ref="K723:K726"/>
    <mergeCell ref="J714:J718"/>
    <mergeCell ref="O714:O718"/>
    <mergeCell ref="N714:N718"/>
    <mergeCell ref="M714:M718"/>
    <mergeCell ref="L714:L718"/>
    <mergeCell ref="H714:H718"/>
    <mergeCell ref="P719:P722"/>
    <mergeCell ref="O719:O722"/>
    <mergeCell ref="N719:N722"/>
    <mergeCell ref="M719:M722"/>
    <mergeCell ref="L719:L722"/>
    <mergeCell ref="K719:K722"/>
    <mergeCell ref="J719:J722"/>
    <mergeCell ref="H719:H722"/>
    <mergeCell ref="P714:P718"/>
    <mergeCell ref="K714:K718"/>
    <mergeCell ref="J704:J709"/>
    <mergeCell ref="H704:H709"/>
    <mergeCell ref="P710:P713"/>
    <mergeCell ref="O710:O713"/>
    <mergeCell ref="N710:N713"/>
    <mergeCell ref="M710:M713"/>
    <mergeCell ref="L710:L713"/>
    <mergeCell ref="K710:K713"/>
    <mergeCell ref="J710:J713"/>
    <mergeCell ref="H710:H713"/>
    <mergeCell ref="P704:P709"/>
    <mergeCell ref="O704:O709"/>
    <mergeCell ref="N704:N709"/>
    <mergeCell ref="M704:M709"/>
    <mergeCell ref="L704:L709"/>
    <mergeCell ref="K704:K709"/>
    <mergeCell ref="I704:I709"/>
    <mergeCell ref="I710:I713"/>
    <mergeCell ref="H692:H700"/>
    <mergeCell ref="P701:P703"/>
    <mergeCell ref="O701:O703"/>
    <mergeCell ref="N701:N703"/>
    <mergeCell ref="M701:M703"/>
    <mergeCell ref="L701:L703"/>
    <mergeCell ref="K701:K703"/>
    <mergeCell ref="J701:J703"/>
    <mergeCell ref="H701:H703"/>
    <mergeCell ref="J688:J691"/>
    <mergeCell ref="H688:H691"/>
    <mergeCell ref="P692:P700"/>
    <mergeCell ref="O692:O700"/>
    <mergeCell ref="M692:M700"/>
    <mergeCell ref="N692:N700"/>
    <mergeCell ref="L692:L700"/>
    <mergeCell ref="K692:K700"/>
    <mergeCell ref="J692:J700"/>
    <mergeCell ref="P688:P691"/>
    <mergeCell ref="O688:O691"/>
    <mergeCell ref="N688:N691"/>
    <mergeCell ref="M688:M691"/>
    <mergeCell ref="L688:L691"/>
    <mergeCell ref="K688:K691"/>
    <mergeCell ref="J673:J681"/>
    <mergeCell ref="O673:O681"/>
    <mergeCell ref="N673:N681"/>
    <mergeCell ref="M673:M681"/>
    <mergeCell ref="L673:L681"/>
    <mergeCell ref="H673:H681"/>
    <mergeCell ref="P682:P687"/>
    <mergeCell ref="O682:O687"/>
    <mergeCell ref="N682:N687"/>
    <mergeCell ref="M682:M687"/>
    <mergeCell ref="L682:L687"/>
    <mergeCell ref="K682:K687"/>
    <mergeCell ref="J682:J687"/>
    <mergeCell ref="H682:H687"/>
    <mergeCell ref="P673:P681"/>
    <mergeCell ref="K673:K681"/>
    <mergeCell ref="J661:J667"/>
    <mergeCell ref="H661:H667"/>
    <mergeCell ref="P668:P672"/>
    <mergeCell ref="O668:O672"/>
    <mergeCell ref="N668:N672"/>
    <mergeCell ref="M668:M672"/>
    <mergeCell ref="L668:L672"/>
    <mergeCell ref="K668:K672"/>
    <mergeCell ref="J668:J672"/>
    <mergeCell ref="J657:J660"/>
    <mergeCell ref="H657:H660"/>
    <mergeCell ref="H668:H672"/>
    <mergeCell ref="P661:P667"/>
    <mergeCell ref="O661:O667"/>
    <mergeCell ref="N661:N667"/>
    <mergeCell ref="M661:M667"/>
    <mergeCell ref="L661:L667"/>
    <mergeCell ref="K661:K667"/>
    <mergeCell ref="P657:P660"/>
    <mergeCell ref="O657:O660"/>
    <mergeCell ref="N657:N660"/>
    <mergeCell ref="M657:M660"/>
    <mergeCell ref="L657:L660"/>
    <mergeCell ref="K657:K660"/>
    <mergeCell ref="J648:J652"/>
    <mergeCell ref="O648:O652"/>
    <mergeCell ref="N648:N652"/>
    <mergeCell ref="M648:M652"/>
    <mergeCell ref="L648:L652"/>
    <mergeCell ref="H648:H652"/>
    <mergeCell ref="P653:P656"/>
    <mergeCell ref="O653:O656"/>
    <mergeCell ref="N653:N656"/>
    <mergeCell ref="M653:M656"/>
    <mergeCell ref="L653:L656"/>
    <mergeCell ref="K653:K656"/>
    <mergeCell ref="J653:J656"/>
    <mergeCell ref="H653:H656"/>
    <mergeCell ref="P648:P652"/>
    <mergeCell ref="K648:K652"/>
    <mergeCell ref="J640:J645"/>
    <mergeCell ref="H640:H645"/>
    <mergeCell ref="P646:P647"/>
    <mergeCell ref="O646:O647"/>
    <mergeCell ref="N646:N647"/>
    <mergeCell ref="M646:M647"/>
    <mergeCell ref="L646:L647"/>
    <mergeCell ref="K646:K647"/>
    <mergeCell ref="J646:J647"/>
    <mergeCell ref="H646:H647"/>
    <mergeCell ref="L637:L639"/>
    <mergeCell ref="K637:K639"/>
    <mergeCell ref="J637:J639"/>
    <mergeCell ref="H637:H639"/>
    <mergeCell ref="P640:P645"/>
    <mergeCell ref="O640:O645"/>
    <mergeCell ref="N640:N645"/>
    <mergeCell ref="M640:M645"/>
    <mergeCell ref="L640:L645"/>
    <mergeCell ref="K640:K645"/>
    <mergeCell ref="O634:O636"/>
    <mergeCell ref="P634:P636"/>
    <mergeCell ref="P637:P639"/>
    <mergeCell ref="O637:O639"/>
    <mergeCell ref="N637:N639"/>
    <mergeCell ref="M637:M639"/>
    <mergeCell ref="M628:M633"/>
    <mergeCell ref="N628:N633"/>
    <mergeCell ref="O628:O633"/>
    <mergeCell ref="P628:P633"/>
    <mergeCell ref="H634:H636"/>
    <mergeCell ref="J634:J636"/>
    <mergeCell ref="K634:K636"/>
    <mergeCell ref="L634:L636"/>
    <mergeCell ref="M634:M636"/>
    <mergeCell ref="N634:N636"/>
    <mergeCell ref="J626:J627"/>
    <mergeCell ref="H626:H627"/>
    <mergeCell ref="H628:H633"/>
    <mergeCell ref="J628:J633"/>
    <mergeCell ref="K628:K633"/>
    <mergeCell ref="L628:L633"/>
    <mergeCell ref="P626:P627"/>
    <mergeCell ref="O626:O627"/>
    <mergeCell ref="N626:N627"/>
    <mergeCell ref="M626:M627"/>
    <mergeCell ref="L626:L627"/>
    <mergeCell ref="K626:K627"/>
    <mergeCell ref="J615:J619"/>
    <mergeCell ref="H615:H619"/>
    <mergeCell ref="P620:P625"/>
    <mergeCell ref="O620:O625"/>
    <mergeCell ref="N620:N625"/>
    <mergeCell ref="M620:M625"/>
    <mergeCell ref="L620:L625"/>
    <mergeCell ref="K620:K625"/>
    <mergeCell ref="J620:J625"/>
    <mergeCell ref="H620:H625"/>
    <mergeCell ref="P615:P619"/>
    <mergeCell ref="O615:O619"/>
    <mergeCell ref="N615:N619"/>
    <mergeCell ref="M615:M619"/>
    <mergeCell ref="L615:L619"/>
    <mergeCell ref="K615:K619"/>
    <mergeCell ref="J606:J611"/>
    <mergeCell ref="H606:H611"/>
    <mergeCell ref="P612:P614"/>
    <mergeCell ref="O612:O614"/>
    <mergeCell ref="N612:N614"/>
    <mergeCell ref="M612:M614"/>
    <mergeCell ref="L612:L614"/>
    <mergeCell ref="K612:K614"/>
    <mergeCell ref="J612:J614"/>
    <mergeCell ref="H612:H614"/>
    <mergeCell ref="P606:P611"/>
    <mergeCell ref="O606:O611"/>
    <mergeCell ref="N606:N611"/>
    <mergeCell ref="M606:M611"/>
    <mergeCell ref="L606:L611"/>
    <mergeCell ref="K606:K611"/>
    <mergeCell ref="J600:J601"/>
    <mergeCell ref="H600:H601"/>
    <mergeCell ref="P602:P604"/>
    <mergeCell ref="O602:O604"/>
    <mergeCell ref="N602:N604"/>
    <mergeCell ref="M602:M604"/>
    <mergeCell ref="L602:L604"/>
    <mergeCell ref="K602:K604"/>
    <mergeCell ref="J602:J604"/>
    <mergeCell ref="H602:H604"/>
    <mergeCell ref="L594:L599"/>
    <mergeCell ref="K594:K599"/>
    <mergeCell ref="J594:J599"/>
    <mergeCell ref="H594:H599"/>
    <mergeCell ref="P600:P601"/>
    <mergeCell ref="O600:O601"/>
    <mergeCell ref="N600:N601"/>
    <mergeCell ref="M600:M601"/>
    <mergeCell ref="L600:L601"/>
    <mergeCell ref="K600:K601"/>
    <mergeCell ref="P585:P587"/>
    <mergeCell ref="O585:O587"/>
    <mergeCell ref="P594:P599"/>
    <mergeCell ref="O594:O599"/>
    <mergeCell ref="N594:N599"/>
    <mergeCell ref="M594:M599"/>
    <mergeCell ref="P588:P593"/>
    <mergeCell ref="O588:O593"/>
    <mergeCell ref="N588:N593"/>
    <mergeCell ref="M588:M593"/>
    <mergeCell ref="L588:L593"/>
    <mergeCell ref="K588:K593"/>
    <mergeCell ref="N585:N587"/>
    <mergeCell ref="M585:M587"/>
    <mergeCell ref="L585:L587"/>
    <mergeCell ref="K585:K587"/>
    <mergeCell ref="J576:J579"/>
    <mergeCell ref="H576:H579"/>
    <mergeCell ref="J580:J584"/>
    <mergeCell ref="H580:H584"/>
    <mergeCell ref="J585:J587"/>
    <mergeCell ref="H585:H587"/>
    <mergeCell ref="I585:I587"/>
    <mergeCell ref="P580:P584"/>
    <mergeCell ref="O580:O584"/>
    <mergeCell ref="N580:N584"/>
    <mergeCell ref="M580:M584"/>
    <mergeCell ref="L580:L584"/>
    <mergeCell ref="K580:K584"/>
    <mergeCell ref="P576:P579"/>
    <mergeCell ref="O576:O579"/>
    <mergeCell ref="N576:N579"/>
    <mergeCell ref="M576:M579"/>
    <mergeCell ref="L576:L579"/>
    <mergeCell ref="K576:K579"/>
    <mergeCell ref="J562:J570"/>
    <mergeCell ref="H562:H570"/>
    <mergeCell ref="P571:P575"/>
    <mergeCell ref="O571:O575"/>
    <mergeCell ref="N571:N575"/>
    <mergeCell ref="M571:M575"/>
    <mergeCell ref="L571:L575"/>
    <mergeCell ref="K571:K575"/>
    <mergeCell ref="J571:J575"/>
    <mergeCell ref="H571:H575"/>
    <mergeCell ref="P562:P570"/>
    <mergeCell ref="O562:O570"/>
    <mergeCell ref="N562:N570"/>
    <mergeCell ref="M562:M570"/>
    <mergeCell ref="L562:L570"/>
    <mergeCell ref="K562:K570"/>
    <mergeCell ref="J556:J557"/>
    <mergeCell ref="H556:H557"/>
    <mergeCell ref="P558:P561"/>
    <mergeCell ref="O558:O561"/>
    <mergeCell ref="N558:N561"/>
    <mergeCell ref="M558:M561"/>
    <mergeCell ref="L558:L561"/>
    <mergeCell ref="K558:K561"/>
    <mergeCell ref="J558:J561"/>
    <mergeCell ref="H558:H561"/>
    <mergeCell ref="P556:P557"/>
    <mergeCell ref="O556:O557"/>
    <mergeCell ref="N556:N557"/>
    <mergeCell ref="M556:M557"/>
    <mergeCell ref="L556:L557"/>
    <mergeCell ref="K556:K557"/>
    <mergeCell ref="J546:J548"/>
    <mergeCell ref="H546:H548"/>
    <mergeCell ref="P549:P555"/>
    <mergeCell ref="O549:O555"/>
    <mergeCell ref="N549:N555"/>
    <mergeCell ref="M549:M555"/>
    <mergeCell ref="L549:L555"/>
    <mergeCell ref="K549:K555"/>
    <mergeCell ref="J549:J555"/>
    <mergeCell ref="H549:H555"/>
    <mergeCell ref="P546:P548"/>
    <mergeCell ref="O546:O548"/>
    <mergeCell ref="N546:N548"/>
    <mergeCell ref="M546:M548"/>
    <mergeCell ref="L546:L548"/>
    <mergeCell ref="K546:K548"/>
    <mergeCell ref="J538:J541"/>
    <mergeCell ref="H538:H541"/>
    <mergeCell ref="P542:P545"/>
    <mergeCell ref="O542:O545"/>
    <mergeCell ref="N542:N545"/>
    <mergeCell ref="M542:M545"/>
    <mergeCell ref="L542:L545"/>
    <mergeCell ref="K542:K545"/>
    <mergeCell ref="J542:J545"/>
    <mergeCell ref="H542:H545"/>
    <mergeCell ref="P538:P541"/>
    <mergeCell ref="O538:O541"/>
    <mergeCell ref="N538:N541"/>
    <mergeCell ref="M538:M541"/>
    <mergeCell ref="L538:L541"/>
    <mergeCell ref="K538:K541"/>
    <mergeCell ref="J529:J531"/>
    <mergeCell ref="H529:H531"/>
    <mergeCell ref="P532:P537"/>
    <mergeCell ref="O532:O537"/>
    <mergeCell ref="N532:N537"/>
    <mergeCell ref="M532:M537"/>
    <mergeCell ref="L532:L537"/>
    <mergeCell ref="K532:K537"/>
    <mergeCell ref="J532:J537"/>
    <mergeCell ref="H532:H537"/>
    <mergeCell ref="P529:P531"/>
    <mergeCell ref="O529:O531"/>
    <mergeCell ref="N529:N531"/>
    <mergeCell ref="M529:M531"/>
    <mergeCell ref="L529:L531"/>
    <mergeCell ref="K529:K531"/>
    <mergeCell ref="J520:J525"/>
    <mergeCell ref="H520:H525"/>
    <mergeCell ref="P526:P528"/>
    <mergeCell ref="O526:O528"/>
    <mergeCell ref="N526:N528"/>
    <mergeCell ref="M526:M528"/>
    <mergeCell ref="L526:L528"/>
    <mergeCell ref="K526:K528"/>
    <mergeCell ref="J526:J528"/>
    <mergeCell ref="H526:H528"/>
    <mergeCell ref="P520:P525"/>
    <mergeCell ref="O520:O525"/>
    <mergeCell ref="N520:N525"/>
    <mergeCell ref="M520:M525"/>
    <mergeCell ref="L520:L525"/>
    <mergeCell ref="K520:K525"/>
    <mergeCell ref="J515:J516"/>
    <mergeCell ref="H515:H516"/>
    <mergeCell ref="P517:P519"/>
    <mergeCell ref="O517:O519"/>
    <mergeCell ref="N517:N519"/>
    <mergeCell ref="M517:M519"/>
    <mergeCell ref="L517:L519"/>
    <mergeCell ref="K517:K519"/>
    <mergeCell ref="J517:J519"/>
    <mergeCell ref="H517:H519"/>
    <mergeCell ref="P515:P516"/>
    <mergeCell ref="O515:O516"/>
    <mergeCell ref="N515:N516"/>
    <mergeCell ref="M515:M516"/>
    <mergeCell ref="L515:L516"/>
    <mergeCell ref="K515:K516"/>
    <mergeCell ref="J500:J507"/>
    <mergeCell ref="H500:H507"/>
    <mergeCell ref="P508:P514"/>
    <mergeCell ref="O508:O514"/>
    <mergeCell ref="N508:N514"/>
    <mergeCell ref="M508:M514"/>
    <mergeCell ref="L508:L514"/>
    <mergeCell ref="K508:K514"/>
    <mergeCell ref="J508:J514"/>
    <mergeCell ref="H508:H514"/>
    <mergeCell ref="P500:P507"/>
    <mergeCell ref="O500:O507"/>
    <mergeCell ref="N500:N507"/>
    <mergeCell ref="M500:M507"/>
    <mergeCell ref="L500:L507"/>
    <mergeCell ref="K500:K507"/>
    <mergeCell ref="J490:J493"/>
    <mergeCell ref="H490:H493"/>
    <mergeCell ref="P494:P499"/>
    <mergeCell ref="O494:O499"/>
    <mergeCell ref="N494:N499"/>
    <mergeCell ref="M494:M499"/>
    <mergeCell ref="L494:L499"/>
    <mergeCell ref="K494:K499"/>
    <mergeCell ref="J494:J499"/>
    <mergeCell ref="H494:H499"/>
    <mergeCell ref="P490:P493"/>
    <mergeCell ref="O490:O493"/>
    <mergeCell ref="N490:N493"/>
    <mergeCell ref="M490:M493"/>
    <mergeCell ref="L490:L493"/>
    <mergeCell ref="K490:K493"/>
    <mergeCell ref="J472:J480"/>
    <mergeCell ref="H472:H480"/>
    <mergeCell ref="P481:P489"/>
    <mergeCell ref="O481:O489"/>
    <mergeCell ref="N481:N489"/>
    <mergeCell ref="M481:M489"/>
    <mergeCell ref="L481:L489"/>
    <mergeCell ref="K481:K489"/>
    <mergeCell ref="J481:J489"/>
    <mergeCell ref="H481:H489"/>
    <mergeCell ref="P472:P480"/>
    <mergeCell ref="O472:O480"/>
    <mergeCell ref="N472:N480"/>
    <mergeCell ref="M472:M480"/>
    <mergeCell ref="L472:L480"/>
    <mergeCell ref="K472:K480"/>
    <mergeCell ref="J461:J467"/>
    <mergeCell ref="H461:H467"/>
    <mergeCell ref="P468:P471"/>
    <mergeCell ref="O468:O471"/>
    <mergeCell ref="N468:N471"/>
    <mergeCell ref="M468:M471"/>
    <mergeCell ref="L468:L471"/>
    <mergeCell ref="K468:K471"/>
    <mergeCell ref="J468:J471"/>
    <mergeCell ref="H468:H471"/>
    <mergeCell ref="P461:P467"/>
    <mergeCell ref="O461:O467"/>
    <mergeCell ref="N461:N467"/>
    <mergeCell ref="M461:M467"/>
    <mergeCell ref="L461:L467"/>
    <mergeCell ref="K461:K467"/>
    <mergeCell ref="J449:J456"/>
    <mergeCell ref="H449:H456"/>
    <mergeCell ref="P457:P460"/>
    <mergeCell ref="O457:O460"/>
    <mergeCell ref="N457:N460"/>
    <mergeCell ref="M457:M460"/>
    <mergeCell ref="L457:L460"/>
    <mergeCell ref="K457:K460"/>
    <mergeCell ref="J457:J460"/>
    <mergeCell ref="H457:H460"/>
    <mergeCell ref="P449:P456"/>
    <mergeCell ref="O449:O456"/>
    <mergeCell ref="N449:N456"/>
    <mergeCell ref="M449:M456"/>
    <mergeCell ref="L449:L456"/>
    <mergeCell ref="K449:K456"/>
    <mergeCell ref="J440:J443"/>
    <mergeCell ref="H440:H443"/>
    <mergeCell ref="P444:P448"/>
    <mergeCell ref="O444:O448"/>
    <mergeCell ref="N444:N448"/>
    <mergeCell ref="M444:M448"/>
    <mergeCell ref="L444:L448"/>
    <mergeCell ref="K444:K448"/>
    <mergeCell ref="J444:J448"/>
    <mergeCell ref="H444:H448"/>
    <mergeCell ref="P440:P443"/>
    <mergeCell ref="O440:O443"/>
    <mergeCell ref="N440:N443"/>
    <mergeCell ref="M440:M443"/>
    <mergeCell ref="L440:L443"/>
    <mergeCell ref="K440:K443"/>
    <mergeCell ref="J428:J433"/>
    <mergeCell ref="H428:H433"/>
    <mergeCell ref="P434:P439"/>
    <mergeCell ref="O434:O439"/>
    <mergeCell ref="N434:N439"/>
    <mergeCell ref="M434:M439"/>
    <mergeCell ref="L434:L439"/>
    <mergeCell ref="K434:K439"/>
    <mergeCell ref="J434:J439"/>
    <mergeCell ref="H434:H439"/>
    <mergeCell ref="P428:P433"/>
    <mergeCell ref="O428:O433"/>
    <mergeCell ref="N428:N433"/>
    <mergeCell ref="M428:M433"/>
    <mergeCell ref="L428:L433"/>
    <mergeCell ref="K428:K433"/>
    <mergeCell ref="J418:J420"/>
    <mergeCell ref="H418:H420"/>
    <mergeCell ref="P422:P427"/>
    <mergeCell ref="O422:O427"/>
    <mergeCell ref="N422:N427"/>
    <mergeCell ref="M422:M427"/>
    <mergeCell ref="L422:L427"/>
    <mergeCell ref="K422:K427"/>
    <mergeCell ref="J422:J427"/>
    <mergeCell ref="H422:H427"/>
    <mergeCell ref="P418:P420"/>
    <mergeCell ref="O418:O420"/>
    <mergeCell ref="N418:N420"/>
    <mergeCell ref="M418:M420"/>
    <mergeCell ref="L418:L420"/>
    <mergeCell ref="K418:K420"/>
    <mergeCell ref="J408:J412"/>
    <mergeCell ref="H408:H412"/>
    <mergeCell ref="P413:P417"/>
    <mergeCell ref="O413:O417"/>
    <mergeCell ref="N413:N417"/>
    <mergeCell ref="M413:M417"/>
    <mergeCell ref="L413:L417"/>
    <mergeCell ref="K413:K417"/>
    <mergeCell ref="J413:J417"/>
    <mergeCell ref="H413:H417"/>
    <mergeCell ref="P408:P412"/>
    <mergeCell ref="O408:O412"/>
    <mergeCell ref="N408:N412"/>
    <mergeCell ref="M408:M412"/>
    <mergeCell ref="L408:L412"/>
    <mergeCell ref="K408:K412"/>
    <mergeCell ref="J398:J401"/>
    <mergeCell ref="H398:H401"/>
    <mergeCell ref="P402:P407"/>
    <mergeCell ref="O402:O407"/>
    <mergeCell ref="N402:N407"/>
    <mergeCell ref="M402:M407"/>
    <mergeCell ref="L402:L407"/>
    <mergeCell ref="K402:K407"/>
    <mergeCell ref="J402:J407"/>
    <mergeCell ref="H402:H407"/>
    <mergeCell ref="P398:P401"/>
    <mergeCell ref="O398:O401"/>
    <mergeCell ref="N398:N401"/>
    <mergeCell ref="M398:M401"/>
    <mergeCell ref="L398:L401"/>
    <mergeCell ref="K398:K401"/>
    <mergeCell ref="J387:J393"/>
    <mergeCell ref="H387:H393"/>
    <mergeCell ref="P394:P397"/>
    <mergeCell ref="O394:O397"/>
    <mergeCell ref="N394:N397"/>
    <mergeCell ref="M394:M397"/>
    <mergeCell ref="L394:L397"/>
    <mergeCell ref="K394:K397"/>
    <mergeCell ref="J394:J397"/>
    <mergeCell ref="H394:H397"/>
    <mergeCell ref="P387:P393"/>
    <mergeCell ref="O387:O393"/>
    <mergeCell ref="N387:N393"/>
    <mergeCell ref="M387:M393"/>
    <mergeCell ref="L387:L393"/>
    <mergeCell ref="K387:K393"/>
    <mergeCell ref="J373:J376"/>
    <mergeCell ref="H373:H376"/>
    <mergeCell ref="P377:P386"/>
    <mergeCell ref="O377:O386"/>
    <mergeCell ref="N377:N386"/>
    <mergeCell ref="M377:M386"/>
    <mergeCell ref="L377:L386"/>
    <mergeCell ref="K377:K386"/>
    <mergeCell ref="J377:J386"/>
    <mergeCell ref="H377:H386"/>
    <mergeCell ref="P373:P376"/>
    <mergeCell ref="O373:O376"/>
    <mergeCell ref="N373:N376"/>
    <mergeCell ref="M373:M376"/>
    <mergeCell ref="L373:L376"/>
    <mergeCell ref="K373:K376"/>
    <mergeCell ref="J364:J368"/>
    <mergeCell ref="H364:H368"/>
    <mergeCell ref="P369:P372"/>
    <mergeCell ref="O369:O372"/>
    <mergeCell ref="N369:N372"/>
    <mergeCell ref="M369:M372"/>
    <mergeCell ref="L369:L372"/>
    <mergeCell ref="K369:K372"/>
    <mergeCell ref="J369:J372"/>
    <mergeCell ref="H369:H372"/>
    <mergeCell ref="P364:P368"/>
    <mergeCell ref="O364:O368"/>
    <mergeCell ref="N364:N368"/>
    <mergeCell ref="M364:M368"/>
    <mergeCell ref="L364:L368"/>
    <mergeCell ref="K364:K368"/>
    <mergeCell ref="J356:J357"/>
    <mergeCell ref="H356:H357"/>
    <mergeCell ref="P358:P363"/>
    <mergeCell ref="O358:O363"/>
    <mergeCell ref="N358:N363"/>
    <mergeCell ref="M358:M363"/>
    <mergeCell ref="L358:L363"/>
    <mergeCell ref="K358:K363"/>
    <mergeCell ref="J358:J363"/>
    <mergeCell ref="H358:H363"/>
    <mergeCell ref="P356:P357"/>
    <mergeCell ref="O356:O357"/>
    <mergeCell ref="N356:N357"/>
    <mergeCell ref="M356:M357"/>
    <mergeCell ref="L356:L357"/>
    <mergeCell ref="K356:K357"/>
    <mergeCell ref="J347:J352"/>
    <mergeCell ref="H347:H352"/>
    <mergeCell ref="P353:P355"/>
    <mergeCell ref="O353:O355"/>
    <mergeCell ref="N353:N355"/>
    <mergeCell ref="M353:M355"/>
    <mergeCell ref="L353:L355"/>
    <mergeCell ref="K353:K355"/>
    <mergeCell ref="J353:J355"/>
    <mergeCell ref="H353:H355"/>
    <mergeCell ref="P347:P352"/>
    <mergeCell ref="O347:O352"/>
    <mergeCell ref="N347:N352"/>
    <mergeCell ref="M347:M352"/>
    <mergeCell ref="L347:L352"/>
    <mergeCell ref="K347:K352"/>
    <mergeCell ref="J341:J343"/>
    <mergeCell ref="H341:H343"/>
    <mergeCell ref="P344:P346"/>
    <mergeCell ref="O344:O346"/>
    <mergeCell ref="N344:N346"/>
    <mergeCell ref="M344:M346"/>
    <mergeCell ref="L344:L346"/>
    <mergeCell ref="K344:K346"/>
    <mergeCell ref="J344:J346"/>
    <mergeCell ref="H344:H346"/>
    <mergeCell ref="P341:P343"/>
    <mergeCell ref="O341:O343"/>
    <mergeCell ref="N341:N343"/>
    <mergeCell ref="M341:M343"/>
    <mergeCell ref="L341:L343"/>
    <mergeCell ref="K341:K343"/>
    <mergeCell ref="L332:L337"/>
    <mergeCell ref="K332:K337"/>
    <mergeCell ref="L338:L340"/>
    <mergeCell ref="K338:K340"/>
    <mergeCell ref="J338:J340"/>
    <mergeCell ref="H338:H340"/>
    <mergeCell ref="J332:J337"/>
    <mergeCell ref="H332:H337"/>
    <mergeCell ref="I338:I340"/>
    <mergeCell ref="P338:P340"/>
    <mergeCell ref="O338:O340"/>
    <mergeCell ref="N338:N340"/>
    <mergeCell ref="M338:M340"/>
    <mergeCell ref="P332:P337"/>
    <mergeCell ref="O332:O337"/>
    <mergeCell ref="N332:N337"/>
    <mergeCell ref="M332:M337"/>
    <mergeCell ref="J588:J593"/>
    <mergeCell ref="H588:H593"/>
    <mergeCell ref="J320:J325"/>
    <mergeCell ref="H320:H325"/>
    <mergeCell ref="P326:P331"/>
    <mergeCell ref="O326:O331"/>
    <mergeCell ref="N326:N331"/>
    <mergeCell ref="M326:M331"/>
    <mergeCell ref="L326:L331"/>
    <mergeCell ref="K326:K331"/>
    <mergeCell ref="J326:J331"/>
    <mergeCell ref="H326:H331"/>
    <mergeCell ref="P320:P325"/>
    <mergeCell ref="O320:O325"/>
    <mergeCell ref="N320:N325"/>
    <mergeCell ref="M320:M325"/>
    <mergeCell ref="L320:L325"/>
    <mergeCell ref="K320:K325"/>
    <mergeCell ref="J312:J314"/>
    <mergeCell ref="H312:H314"/>
    <mergeCell ref="P315:P319"/>
    <mergeCell ref="O315:O319"/>
    <mergeCell ref="N315:N319"/>
    <mergeCell ref="M315:M319"/>
    <mergeCell ref="L315:L319"/>
    <mergeCell ref="K315:K319"/>
    <mergeCell ref="J315:J319"/>
    <mergeCell ref="H315:H319"/>
    <mergeCell ref="P312:P314"/>
    <mergeCell ref="O312:O314"/>
    <mergeCell ref="N312:N314"/>
    <mergeCell ref="M312:M314"/>
    <mergeCell ref="L312:L314"/>
    <mergeCell ref="K312:K314"/>
    <mergeCell ref="J300:J305"/>
    <mergeCell ref="H300:H305"/>
    <mergeCell ref="P306:P311"/>
    <mergeCell ref="O306:O311"/>
    <mergeCell ref="N306:N311"/>
    <mergeCell ref="M306:M311"/>
    <mergeCell ref="L306:L311"/>
    <mergeCell ref="K306:K311"/>
    <mergeCell ref="J306:J311"/>
    <mergeCell ref="H306:H311"/>
    <mergeCell ref="P300:P305"/>
    <mergeCell ref="O300:O305"/>
    <mergeCell ref="N300:N305"/>
    <mergeCell ref="M300:M305"/>
    <mergeCell ref="L300:L305"/>
    <mergeCell ref="K300:K305"/>
    <mergeCell ref="J288:J294"/>
    <mergeCell ref="H288:H294"/>
    <mergeCell ref="P295:P299"/>
    <mergeCell ref="O295:O299"/>
    <mergeCell ref="N295:N299"/>
    <mergeCell ref="M295:M299"/>
    <mergeCell ref="L295:L299"/>
    <mergeCell ref="K295:K299"/>
    <mergeCell ref="J295:J299"/>
    <mergeCell ref="H295:H299"/>
    <mergeCell ref="P288:P294"/>
    <mergeCell ref="O288:O294"/>
    <mergeCell ref="N288:N294"/>
    <mergeCell ref="M288:M294"/>
    <mergeCell ref="L288:L294"/>
    <mergeCell ref="K288:K294"/>
    <mergeCell ref="J278:J280"/>
    <mergeCell ref="H278:H280"/>
    <mergeCell ref="P281:P287"/>
    <mergeCell ref="O281:O287"/>
    <mergeCell ref="N281:N287"/>
    <mergeCell ref="M281:M287"/>
    <mergeCell ref="L281:L287"/>
    <mergeCell ref="K281:K287"/>
    <mergeCell ref="J281:J287"/>
    <mergeCell ref="H281:H287"/>
    <mergeCell ref="P278:P280"/>
    <mergeCell ref="O278:O280"/>
    <mergeCell ref="N278:N280"/>
    <mergeCell ref="M278:M280"/>
    <mergeCell ref="L278:L280"/>
    <mergeCell ref="K278:K280"/>
    <mergeCell ref="J268:J273"/>
    <mergeCell ref="H268:H273"/>
    <mergeCell ref="P274:P277"/>
    <mergeCell ref="O274:O277"/>
    <mergeCell ref="N274:N277"/>
    <mergeCell ref="M274:M277"/>
    <mergeCell ref="L274:L277"/>
    <mergeCell ref="K274:K277"/>
    <mergeCell ref="J274:J277"/>
    <mergeCell ref="H274:H277"/>
    <mergeCell ref="P268:P273"/>
    <mergeCell ref="O268:O273"/>
    <mergeCell ref="N268:N273"/>
    <mergeCell ref="M268:M273"/>
    <mergeCell ref="L268:L273"/>
    <mergeCell ref="K268:K273"/>
    <mergeCell ref="J256:J259"/>
    <mergeCell ref="H256:H259"/>
    <mergeCell ref="P260:P267"/>
    <mergeCell ref="O260:O267"/>
    <mergeCell ref="N260:N267"/>
    <mergeCell ref="M260:M267"/>
    <mergeCell ref="L260:L267"/>
    <mergeCell ref="K260:K267"/>
    <mergeCell ref="J260:J267"/>
    <mergeCell ref="H260:H267"/>
    <mergeCell ref="P256:P259"/>
    <mergeCell ref="O256:O259"/>
    <mergeCell ref="N256:N259"/>
    <mergeCell ref="M256:M259"/>
    <mergeCell ref="L256:L259"/>
    <mergeCell ref="K256:K259"/>
    <mergeCell ref="J249:J253"/>
    <mergeCell ref="H249:H253"/>
    <mergeCell ref="P254:P255"/>
    <mergeCell ref="O254:O255"/>
    <mergeCell ref="N254:N255"/>
    <mergeCell ref="M254:M255"/>
    <mergeCell ref="L254:L255"/>
    <mergeCell ref="K254:K255"/>
    <mergeCell ref="J254:J255"/>
    <mergeCell ref="H254:H255"/>
    <mergeCell ref="L245:L248"/>
    <mergeCell ref="K245:K248"/>
    <mergeCell ref="J245:J248"/>
    <mergeCell ref="H245:H248"/>
    <mergeCell ref="P249:P253"/>
    <mergeCell ref="O249:O253"/>
    <mergeCell ref="N249:N253"/>
    <mergeCell ref="M249:M253"/>
    <mergeCell ref="L249:L253"/>
    <mergeCell ref="K249:K253"/>
    <mergeCell ref="P242:P244"/>
    <mergeCell ref="O242:O244"/>
    <mergeCell ref="P245:P248"/>
    <mergeCell ref="O245:O248"/>
    <mergeCell ref="N245:N248"/>
    <mergeCell ref="M245:M248"/>
    <mergeCell ref="J229:J234"/>
    <mergeCell ref="H229:H234"/>
    <mergeCell ref="P235:P240"/>
    <mergeCell ref="O235:O240"/>
    <mergeCell ref="N235:N240"/>
    <mergeCell ref="M235:M240"/>
    <mergeCell ref="L235:L240"/>
    <mergeCell ref="K235:K240"/>
    <mergeCell ref="J235:J240"/>
    <mergeCell ref="H235:H240"/>
    <mergeCell ref="P229:P234"/>
    <mergeCell ref="O229:O234"/>
    <mergeCell ref="N229:N234"/>
    <mergeCell ref="M229:M234"/>
    <mergeCell ref="L229:L234"/>
    <mergeCell ref="K229:K234"/>
    <mergeCell ref="J219:J223"/>
    <mergeCell ref="H219:H223"/>
    <mergeCell ref="P224:P228"/>
    <mergeCell ref="O224:O228"/>
    <mergeCell ref="N224:N228"/>
    <mergeCell ref="M224:M228"/>
    <mergeCell ref="L224:L228"/>
    <mergeCell ref="K224:K228"/>
    <mergeCell ref="J224:J228"/>
    <mergeCell ref="H224:H228"/>
    <mergeCell ref="P219:P223"/>
    <mergeCell ref="O219:O223"/>
    <mergeCell ref="N219:N223"/>
    <mergeCell ref="M219:M223"/>
    <mergeCell ref="L219:L223"/>
    <mergeCell ref="K219:K223"/>
    <mergeCell ref="J206:J214"/>
    <mergeCell ref="H206:H214"/>
    <mergeCell ref="P215:P218"/>
    <mergeCell ref="O215:O218"/>
    <mergeCell ref="N215:N218"/>
    <mergeCell ref="M215:M218"/>
    <mergeCell ref="L215:L218"/>
    <mergeCell ref="K215:K218"/>
    <mergeCell ref="J215:J218"/>
    <mergeCell ref="H215:H218"/>
    <mergeCell ref="P206:P214"/>
    <mergeCell ref="O206:O214"/>
    <mergeCell ref="N206:N214"/>
    <mergeCell ref="M206:M214"/>
    <mergeCell ref="L206:L214"/>
    <mergeCell ref="K206:K214"/>
    <mergeCell ref="J198:J199"/>
    <mergeCell ref="H198:H199"/>
    <mergeCell ref="P200:P205"/>
    <mergeCell ref="O200:O205"/>
    <mergeCell ref="N200:N205"/>
    <mergeCell ref="M200:M205"/>
    <mergeCell ref="L200:L205"/>
    <mergeCell ref="K200:K205"/>
    <mergeCell ref="J200:J205"/>
    <mergeCell ref="H200:H205"/>
    <mergeCell ref="P198:P199"/>
    <mergeCell ref="O198:O199"/>
    <mergeCell ref="N198:N199"/>
    <mergeCell ref="M198:M199"/>
    <mergeCell ref="L198:L199"/>
    <mergeCell ref="K198:K199"/>
    <mergeCell ref="J185:J190"/>
    <mergeCell ref="H185:H190"/>
    <mergeCell ref="P191:P197"/>
    <mergeCell ref="O191:O197"/>
    <mergeCell ref="N191:N197"/>
    <mergeCell ref="M191:M197"/>
    <mergeCell ref="L191:L197"/>
    <mergeCell ref="K191:K197"/>
    <mergeCell ref="J191:J197"/>
    <mergeCell ref="H191:H197"/>
    <mergeCell ref="P185:P190"/>
    <mergeCell ref="O185:O190"/>
    <mergeCell ref="N185:N190"/>
    <mergeCell ref="M185:M190"/>
    <mergeCell ref="L185:L190"/>
    <mergeCell ref="K185:K190"/>
    <mergeCell ref="J178:J179"/>
    <mergeCell ref="H178:H179"/>
    <mergeCell ref="P180:P184"/>
    <mergeCell ref="O180:O184"/>
    <mergeCell ref="N180:N184"/>
    <mergeCell ref="M180:M184"/>
    <mergeCell ref="L180:L184"/>
    <mergeCell ref="K180:K184"/>
    <mergeCell ref="J180:J184"/>
    <mergeCell ref="H180:H184"/>
    <mergeCell ref="P178:P179"/>
    <mergeCell ref="O178:O179"/>
    <mergeCell ref="N178:N179"/>
    <mergeCell ref="M178:M179"/>
    <mergeCell ref="L178:L179"/>
    <mergeCell ref="K178:K179"/>
    <mergeCell ref="H170:H173"/>
    <mergeCell ref="P174:P177"/>
    <mergeCell ref="O174:O177"/>
    <mergeCell ref="N174:N177"/>
    <mergeCell ref="M174:M177"/>
    <mergeCell ref="L174:L177"/>
    <mergeCell ref="K174:K177"/>
    <mergeCell ref="J174:J177"/>
    <mergeCell ref="H174:H177"/>
    <mergeCell ref="K167:K169"/>
    <mergeCell ref="J167:J169"/>
    <mergeCell ref="H167:H169"/>
    <mergeCell ref="P170:P173"/>
    <mergeCell ref="O170:O173"/>
    <mergeCell ref="N170:N173"/>
    <mergeCell ref="M170:M173"/>
    <mergeCell ref="L170:L173"/>
    <mergeCell ref="K170:K173"/>
    <mergeCell ref="J170:J173"/>
    <mergeCell ref="J144:J148"/>
    <mergeCell ref="H144:H148"/>
    <mergeCell ref="P149:P153"/>
    <mergeCell ref="O149:O153"/>
    <mergeCell ref="N149:N153"/>
    <mergeCell ref="M149:M153"/>
    <mergeCell ref="L149:L153"/>
    <mergeCell ref="K149:K153"/>
    <mergeCell ref="J149:J153"/>
    <mergeCell ref="H149:H153"/>
    <mergeCell ref="P144:P148"/>
    <mergeCell ref="O144:O148"/>
    <mergeCell ref="N144:N148"/>
    <mergeCell ref="M144:M148"/>
    <mergeCell ref="L144:L148"/>
    <mergeCell ref="K144:K148"/>
    <mergeCell ref="J134:J140"/>
    <mergeCell ref="H134:H140"/>
    <mergeCell ref="P141:P143"/>
    <mergeCell ref="O141:O143"/>
    <mergeCell ref="N141:N143"/>
    <mergeCell ref="M141:M143"/>
    <mergeCell ref="L141:L143"/>
    <mergeCell ref="K141:K143"/>
    <mergeCell ref="J141:J143"/>
    <mergeCell ref="H141:H143"/>
    <mergeCell ref="P134:P140"/>
    <mergeCell ref="O134:O140"/>
    <mergeCell ref="N134:N140"/>
    <mergeCell ref="M134:M140"/>
    <mergeCell ref="L134:L140"/>
    <mergeCell ref="K134:K140"/>
    <mergeCell ref="J119:J125"/>
    <mergeCell ref="H119:H125"/>
    <mergeCell ref="P126:P133"/>
    <mergeCell ref="O126:O133"/>
    <mergeCell ref="N126:N133"/>
    <mergeCell ref="M126:M133"/>
    <mergeCell ref="L126:L133"/>
    <mergeCell ref="K126:K133"/>
    <mergeCell ref="J126:J133"/>
    <mergeCell ref="H126:H133"/>
    <mergeCell ref="P119:P125"/>
    <mergeCell ref="O119:O125"/>
    <mergeCell ref="N119:N125"/>
    <mergeCell ref="M119:M125"/>
    <mergeCell ref="L119:L125"/>
    <mergeCell ref="K119:K125"/>
    <mergeCell ref="P113:P118"/>
    <mergeCell ref="O113:O118"/>
    <mergeCell ref="N113:N118"/>
    <mergeCell ref="M113:M118"/>
    <mergeCell ref="L113:L118"/>
    <mergeCell ref="K113:K118"/>
    <mergeCell ref="P154:P160"/>
    <mergeCell ref="O154:O160"/>
    <mergeCell ref="N154:N160"/>
    <mergeCell ref="M154:M160"/>
    <mergeCell ref="L154:L160"/>
    <mergeCell ref="K154:K160"/>
    <mergeCell ref="J113:J118"/>
    <mergeCell ref="H113:H118"/>
    <mergeCell ref="J154:J160"/>
    <mergeCell ref="H154:H160"/>
    <mergeCell ref="P161:P166"/>
    <mergeCell ref="O161:O166"/>
    <mergeCell ref="N161:N166"/>
    <mergeCell ref="M161:M166"/>
    <mergeCell ref="L161:L166"/>
    <mergeCell ref="K161:K166"/>
    <mergeCell ref="O106:O108"/>
    <mergeCell ref="P106:P108"/>
    <mergeCell ref="H109:H111"/>
    <mergeCell ref="J109:J111"/>
    <mergeCell ref="K109:K111"/>
    <mergeCell ref="L109:L111"/>
    <mergeCell ref="M109:M111"/>
    <mergeCell ref="N109:N111"/>
    <mergeCell ref="O109:O111"/>
    <mergeCell ref="P109:P111"/>
    <mergeCell ref="H106:H108"/>
    <mergeCell ref="J106:J108"/>
    <mergeCell ref="K106:K108"/>
    <mergeCell ref="L106:L108"/>
    <mergeCell ref="M106:M108"/>
    <mergeCell ref="N106:N108"/>
    <mergeCell ref="O99:O103"/>
    <mergeCell ref="P99:P103"/>
    <mergeCell ref="H104:H105"/>
    <mergeCell ref="J104:J105"/>
    <mergeCell ref="K104:K105"/>
    <mergeCell ref="L104:L105"/>
    <mergeCell ref="M104:M105"/>
    <mergeCell ref="N104:N105"/>
    <mergeCell ref="O104:O105"/>
    <mergeCell ref="P104:P105"/>
    <mergeCell ref="H99:H103"/>
    <mergeCell ref="J99:J103"/>
    <mergeCell ref="K99:K103"/>
    <mergeCell ref="L99:L103"/>
    <mergeCell ref="M99:M103"/>
    <mergeCell ref="N99:N103"/>
    <mergeCell ref="O90:O92"/>
    <mergeCell ref="P90:P92"/>
    <mergeCell ref="H93:H98"/>
    <mergeCell ref="J93:J98"/>
    <mergeCell ref="K93:K98"/>
    <mergeCell ref="L93:L98"/>
    <mergeCell ref="M93:M98"/>
    <mergeCell ref="N93:N98"/>
    <mergeCell ref="O93:O98"/>
    <mergeCell ref="P93:P98"/>
    <mergeCell ref="H90:H92"/>
    <mergeCell ref="J90:J92"/>
    <mergeCell ref="K90:K92"/>
    <mergeCell ref="L90:L92"/>
    <mergeCell ref="M90:M92"/>
    <mergeCell ref="N90:N92"/>
    <mergeCell ref="I90:I92"/>
    <mergeCell ref="O84:O86"/>
    <mergeCell ref="P84:P86"/>
    <mergeCell ref="H87:H89"/>
    <mergeCell ref="J87:J89"/>
    <mergeCell ref="K87:K89"/>
    <mergeCell ref="L87:L89"/>
    <mergeCell ref="M87:M89"/>
    <mergeCell ref="N87:N89"/>
    <mergeCell ref="O87:O89"/>
    <mergeCell ref="P87:P89"/>
    <mergeCell ref="H84:H86"/>
    <mergeCell ref="J84:J86"/>
    <mergeCell ref="K84:K86"/>
    <mergeCell ref="L84:L86"/>
    <mergeCell ref="M84:M86"/>
    <mergeCell ref="N84:N86"/>
    <mergeCell ref="O75:O80"/>
    <mergeCell ref="P75:P80"/>
    <mergeCell ref="H81:H83"/>
    <mergeCell ref="J81:J83"/>
    <mergeCell ref="K81:K83"/>
    <mergeCell ref="L81:L83"/>
    <mergeCell ref="M81:M83"/>
    <mergeCell ref="N81:N83"/>
    <mergeCell ref="O81:O83"/>
    <mergeCell ref="P81:P83"/>
    <mergeCell ref="H75:H80"/>
    <mergeCell ref="J75:J80"/>
    <mergeCell ref="K75:K80"/>
    <mergeCell ref="L75:L80"/>
    <mergeCell ref="M75:M80"/>
    <mergeCell ref="N75:N80"/>
    <mergeCell ref="H70:H74"/>
    <mergeCell ref="J70:J74"/>
    <mergeCell ref="K70:K74"/>
    <mergeCell ref="L70:L74"/>
    <mergeCell ref="M70:M74"/>
    <mergeCell ref="N70:N74"/>
    <mergeCell ref="O70:O74"/>
    <mergeCell ref="P70:P74"/>
    <mergeCell ref="P62:P65"/>
    <mergeCell ref="O62:O65"/>
    <mergeCell ref="N62:N65"/>
    <mergeCell ref="M62:M65"/>
    <mergeCell ref="L62:L65"/>
    <mergeCell ref="K62:K65"/>
    <mergeCell ref="J62:J65"/>
    <mergeCell ref="H62:H65"/>
    <mergeCell ref="O52:O56"/>
    <mergeCell ref="P52:P56"/>
    <mergeCell ref="H57:H61"/>
    <mergeCell ref="J57:J61"/>
    <mergeCell ref="K57:K61"/>
    <mergeCell ref="L57:L61"/>
    <mergeCell ref="M57:M61"/>
    <mergeCell ref="N57:N61"/>
    <mergeCell ref="O57:O61"/>
    <mergeCell ref="P57:P61"/>
    <mergeCell ref="H52:H56"/>
    <mergeCell ref="J52:J56"/>
    <mergeCell ref="K52:K56"/>
    <mergeCell ref="L52:L56"/>
    <mergeCell ref="M52:M56"/>
    <mergeCell ref="N52:N56"/>
    <mergeCell ref="P41:P46"/>
    <mergeCell ref="H47:H51"/>
    <mergeCell ref="J47:J51"/>
    <mergeCell ref="K47:K51"/>
    <mergeCell ref="L47:L51"/>
    <mergeCell ref="M47:M51"/>
    <mergeCell ref="N47:N51"/>
    <mergeCell ref="O47:O51"/>
    <mergeCell ref="P47:P51"/>
    <mergeCell ref="J41:J46"/>
    <mergeCell ref="K41:K46"/>
    <mergeCell ref="L41:L46"/>
    <mergeCell ref="M41:M46"/>
    <mergeCell ref="N41:N46"/>
    <mergeCell ref="O41:O46"/>
    <mergeCell ref="B768:B784"/>
    <mergeCell ref="C648:C672"/>
    <mergeCell ref="C673:C700"/>
    <mergeCell ref="D780:D782"/>
    <mergeCell ref="C727:C750"/>
    <mergeCell ref="A241:A647"/>
    <mergeCell ref="A648:A713"/>
    <mergeCell ref="A714:A784"/>
    <mergeCell ref="B626:B647"/>
    <mergeCell ref="B648:B672"/>
    <mergeCell ref="B673:B713"/>
    <mergeCell ref="B714:B767"/>
    <mergeCell ref="B549:B599"/>
    <mergeCell ref="B281:B325"/>
    <mergeCell ref="B481:B519"/>
    <mergeCell ref="C714:C726"/>
    <mergeCell ref="C701:C713"/>
    <mergeCell ref="D745:D750"/>
    <mergeCell ref="D751:D757"/>
    <mergeCell ref="D758:D765"/>
    <mergeCell ref="D766:D767"/>
    <mergeCell ref="D730:D737"/>
    <mergeCell ref="D738:D744"/>
    <mergeCell ref="D783:D784"/>
    <mergeCell ref="C775:C784"/>
    <mergeCell ref="C768:C774"/>
    <mergeCell ref="C751:C767"/>
    <mergeCell ref="D768:D770"/>
    <mergeCell ref="D771:D774"/>
    <mergeCell ref="D775:D779"/>
    <mergeCell ref="D688:D691"/>
    <mergeCell ref="D692:D700"/>
    <mergeCell ref="D701:D703"/>
    <mergeCell ref="D723:D726"/>
    <mergeCell ref="D727:D729"/>
    <mergeCell ref="D714:D718"/>
    <mergeCell ref="D719:D722"/>
    <mergeCell ref="D637:D639"/>
    <mergeCell ref="D704:D709"/>
    <mergeCell ref="D710:D713"/>
    <mergeCell ref="D648:D652"/>
    <mergeCell ref="D653:D656"/>
    <mergeCell ref="D657:D660"/>
    <mergeCell ref="D661:D667"/>
    <mergeCell ref="D668:D672"/>
    <mergeCell ref="D673:D681"/>
    <mergeCell ref="D682:D687"/>
    <mergeCell ref="B520:B548"/>
    <mergeCell ref="C341:C346"/>
    <mergeCell ref="D626:D627"/>
    <mergeCell ref="D628:D633"/>
    <mergeCell ref="C615:C625"/>
    <mergeCell ref="C626:C647"/>
    <mergeCell ref="C398:C407"/>
    <mergeCell ref="C520:C537"/>
    <mergeCell ref="D634:D636"/>
    <mergeCell ref="D494:D499"/>
    <mergeCell ref="B180:B199"/>
    <mergeCell ref="B200:B240"/>
    <mergeCell ref="B241:B280"/>
    <mergeCell ref="D640:D645"/>
    <mergeCell ref="D646:D647"/>
    <mergeCell ref="B326:B363"/>
    <mergeCell ref="B364:B407"/>
    <mergeCell ref="B408:B427"/>
    <mergeCell ref="B600:B625"/>
    <mergeCell ref="B428:B480"/>
    <mergeCell ref="C191:C199"/>
    <mergeCell ref="C180:C190"/>
    <mergeCell ref="D620:D625"/>
    <mergeCell ref="C428:C443"/>
    <mergeCell ref="C549:C584"/>
    <mergeCell ref="C241:C244"/>
    <mergeCell ref="C219:C228"/>
    <mergeCell ref="C364:C376"/>
    <mergeCell ref="C347:C363"/>
    <mergeCell ref="C245:C255"/>
    <mergeCell ref="C75:C103"/>
    <mergeCell ref="B75:B111"/>
    <mergeCell ref="B112:B143"/>
    <mergeCell ref="C167:C179"/>
    <mergeCell ref="C144:C166"/>
    <mergeCell ref="C126:C143"/>
    <mergeCell ref="C112:C125"/>
    <mergeCell ref="C104:C111"/>
    <mergeCell ref="B144:B179"/>
    <mergeCell ref="C200:C218"/>
    <mergeCell ref="C481:C519"/>
    <mergeCell ref="C457:C480"/>
    <mergeCell ref="C444:C456"/>
    <mergeCell ref="C229:C240"/>
    <mergeCell ref="C326:C340"/>
    <mergeCell ref="C315:C325"/>
    <mergeCell ref="C295:C314"/>
    <mergeCell ref="C281:C294"/>
    <mergeCell ref="C377:C397"/>
    <mergeCell ref="C256:C280"/>
    <mergeCell ref="D571:D575"/>
    <mergeCell ref="D576:D579"/>
    <mergeCell ref="D580:D584"/>
    <mergeCell ref="D542:D545"/>
    <mergeCell ref="D546:D548"/>
    <mergeCell ref="D549:D555"/>
    <mergeCell ref="D556:D557"/>
    <mergeCell ref="D558:D561"/>
    <mergeCell ref="D562:D570"/>
    <mergeCell ref="C408:C420"/>
    <mergeCell ref="C538:C548"/>
    <mergeCell ref="D526:D528"/>
    <mergeCell ref="D529:D531"/>
    <mergeCell ref="D532:D537"/>
    <mergeCell ref="D538:D541"/>
    <mergeCell ref="D444:D448"/>
    <mergeCell ref="D449:D456"/>
    <mergeCell ref="D481:D489"/>
    <mergeCell ref="D490:D493"/>
    <mergeCell ref="C585:C599"/>
    <mergeCell ref="D606:D611"/>
    <mergeCell ref="D612:D614"/>
    <mergeCell ref="D585:D587"/>
    <mergeCell ref="C421:C427"/>
    <mergeCell ref="D508:D514"/>
    <mergeCell ref="D515:D516"/>
    <mergeCell ref="D517:D519"/>
    <mergeCell ref="D520:D525"/>
    <mergeCell ref="D500:D507"/>
    <mergeCell ref="D402:D407"/>
    <mergeCell ref="D408:D412"/>
    <mergeCell ref="D413:D417"/>
    <mergeCell ref="D615:D619"/>
    <mergeCell ref="C606:C614"/>
    <mergeCell ref="D588:D593"/>
    <mergeCell ref="D594:D599"/>
    <mergeCell ref="D600:D601"/>
    <mergeCell ref="D602:D604"/>
    <mergeCell ref="C600:C605"/>
    <mergeCell ref="D422:D427"/>
    <mergeCell ref="D428:D433"/>
    <mergeCell ref="D434:D439"/>
    <mergeCell ref="D440:D443"/>
    <mergeCell ref="D457:D460"/>
    <mergeCell ref="D461:D467"/>
    <mergeCell ref="D468:D471"/>
    <mergeCell ref="D472:D480"/>
    <mergeCell ref="D347:D352"/>
    <mergeCell ref="D353:D355"/>
    <mergeCell ref="D418:D420"/>
    <mergeCell ref="D364:D368"/>
    <mergeCell ref="D369:D372"/>
    <mergeCell ref="D373:D376"/>
    <mergeCell ref="D377:D386"/>
    <mergeCell ref="D387:D393"/>
    <mergeCell ref="D394:D397"/>
    <mergeCell ref="D398:D401"/>
    <mergeCell ref="D356:D357"/>
    <mergeCell ref="D358:D363"/>
    <mergeCell ref="D312:D314"/>
    <mergeCell ref="D315:D319"/>
    <mergeCell ref="D320:D325"/>
    <mergeCell ref="D326:D331"/>
    <mergeCell ref="D332:D337"/>
    <mergeCell ref="D338:D340"/>
    <mergeCell ref="D341:D343"/>
    <mergeCell ref="D344:D346"/>
    <mergeCell ref="D268:D273"/>
    <mergeCell ref="D274:D277"/>
    <mergeCell ref="D278:D280"/>
    <mergeCell ref="D281:D287"/>
    <mergeCell ref="D288:D294"/>
    <mergeCell ref="D295:D299"/>
    <mergeCell ref="D219:D223"/>
    <mergeCell ref="D224:D228"/>
    <mergeCell ref="D229:D234"/>
    <mergeCell ref="D235:D240"/>
    <mergeCell ref="D300:D305"/>
    <mergeCell ref="D306:D311"/>
    <mergeCell ref="D249:D253"/>
    <mergeCell ref="D254:D255"/>
    <mergeCell ref="D256:D259"/>
    <mergeCell ref="D260:D267"/>
    <mergeCell ref="D170:D173"/>
    <mergeCell ref="D174:D177"/>
    <mergeCell ref="D242:D244"/>
    <mergeCell ref="D245:D248"/>
    <mergeCell ref="D185:D190"/>
    <mergeCell ref="D191:D197"/>
    <mergeCell ref="D198:D199"/>
    <mergeCell ref="D200:D205"/>
    <mergeCell ref="D206:D214"/>
    <mergeCell ref="D215:D218"/>
    <mergeCell ref="D178:D179"/>
    <mergeCell ref="D180:D184"/>
    <mergeCell ref="D126:D133"/>
    <mergeCell ref="D134:D140"/>
    <mergeCell ref="D141:D143"/>
    <mergeCell ref="D144:D148"/>
    <mergeCell ref="D149:D153"/>
    <mergeCell ref="D154:D160"/>
    <mergeCell ref="D161:D166"/>
    <mergeCell ref="D167:D169"/>
    <mergeCell ref="D109:D111"/>
    <mergeCell ref="D113:D118"/>
    <mergeCell ref="D119:D125"/>
    <mergeCell ref="D90:D92"/>
    <mergeCell ref="D93:D98"/>
    <mergeCell ref="D99:D103"/>
    <mergeCell ref="D104:D105"/>
    <mergeCell ref="D106:D108"/>
    <mergeCell ref="D81:D83"/>
    <mergeCell ref="D84:D86"/>
    <mergeCell ref="D87:D89"/>
    <mergeCell ref="D37:D40"/>
    <mergeCell ref="D41:D46"/>
    <mergeCell ref="D70:D74"/>
    <mergeCell ref="D75:D80"/>
    <mergeCell ref="C41:C67"/>
    <mergeCell ref="C68:C74"/>
    <mergeCell ref="B27:B74"/>
    <mergeCell ref="D62:D65"/>
    <mergeCell ref="D32:D35"/>
    <mergeCell ref="D47:D51"/>
    <mergeCell ref="D52:D56"/>
    <mergeCell ref="D57:D61"/>
    <mergeCell ref="C27:C40"/>
    <mergeCell ref="A1:P1"/>
    <mergeCell ref="D27:D31"/>
    <mergeCell ref="C10:C26"/>
    <mergeCell ref="B10:B26"/>
    <mergeCell ref="D10:D13"/>
    <mergeCell ref="D14:D15"/>
    <mergeCell ref="D16:D19"/>
    <mergeCell ref="D20:D22"/>
    <mergeCell ref="D23:D26"/>
    <mergeCell ref="A10:A240"/>
    <mergeCell ref="E28:E29"/>
    <mergeCell ref="E33:E34"/>
    <mergeCell ref="E39:E40"/>
    <mergeCell ref="H27:H31"/>
    <mergeCell ref="J32:J35"/>
    <mergeCell ref="J37:J40"/>
    <mergeCell ref="H37:H40"/>
    <mergeCell ref="G32:G35"/>
    <mergeCell ref="G37:G40"/>
    <mergeCell ref="F32:F35"/>
    <mergeCell ref="O37:O40"/>
    <mergeCell ref="P37:P40"/>
    <mergeCell ref="H41:H46"/>
    <mergeCell ref="J161:J166"/>
    <mergeCell ref="H161:H166"/>
    <mergeCell ref="P167:P169"/>
    <mergeCell ref="O167:O169"/>
    <mergeCell ref="N167:N169"/>
    <mergeCell ref="M167:M169"/>
    <mergeCell ref="L167:L169"/>
    <mergeCell ref="E48:E49"/>
    <mergeCell ref="H10:H13"/>
    <mergeCell ref="J10:J13"/>
    <mergeCell ref="K10:K13"/>
    <mergeCell ref="L10:L13"/>
    <mergeCell ref="M10:M13"/>
    <mergeCell ref="K16:K19"/>
    <mergeCell ref="L16:L19"/>
    <mergeCell ref="M16:M19"/>
    <mergeCell ref="H20:H22"/>
    <mergeCell ref="N10:N13"/>
    <mergeCell ref="P10:P13"/>
    <mergeCell ref="H14:H15"/>
    <mergeCell ref="J14:J15"/>
    <mergeCell ref="K14:K15"/>
    <mergeCell ref="L14:L15"/>
    <mergeCell ref="M14:M15"/>
    <mergeCell ref="N14:N15"/>
    <mergeCell ref="O14:O15"/>
    <mergeCell ref="P14:P15"/>
    <mergeCell ref="N16:N19"/>
    <mergeCell ref="O16:O19"/>
    <mergeCell ref="O10:O13"/>
    <mergeCell ref="P16:P19"/>
    <mergeCell ref="H16:H19"/>
    <mergeCell ref="J20:J22"/>
    <mergeCell ref="K20:K22"/>
    <mergeCell ref="L20:L22"/>
    <mergeCell ref="M20:M22"/>
    <mergeCell ref="N20:N22"/>
    <mergeCell ref="O20:O22"/>
    <mergeCell ref="P20:P22"/>
    <mergeCell ref="J16:J19"/>
    <mergeCell ref="N27:N31"/>
    <mergeCell ref="O27:O31"/>
    <mergeCell ref="P27:P31"/>
    <mergeCell ref="J23:J26"/>
    <mergeCell ref="K23:K26"/>
    <mergeCell ref="L23:L26"/>
    <mergeCell ref="M23:M26"/>
    <mergeCell ref="N23:N26"/>
    <mergeCell ref="O32:O35"/>
    <mergeCell ref="P32:P35"/>
    <mergeCell ref="H32:H35"/>
    <mergeCell ref="O23:O26"/>
    <mergeCell ref="P23:P26"/>
    <mergeCell ref="H23:H26"/>
    <mergeCell ref="J27:J31"/>
    <mergeCell ref="K27:K31"/>
    <mergeCell ref="L27:L31"/>
    <mergeCell ref="M27:M31"/>
    <mergeCell ref="K37:K40"/>
    <mergeCell ref="L37:L40"/>
    <mergeCell ref="M37:M40"/>
    <mergeCell ref="N37:N40"/>
    <mergeCell ref="L32:L35"/>
    <mergeCell ref="M32:M35"/>
    <mergeCell ref="N32:N35"/>
    <mergeCell ref="K32:K35"/>
    <mergeCell ref="J242:J244"/>
    <mergeCell ref="H242:H244"/>
    <mergeCell ref="N242:N244"/>
    <mergeCell ref="M242:M244"/>
    <mergeCell ref="L242:L244"/>
    <mergeCell ref="K242:K244"/>
    <mergeCell ref="G10:G13"/>
    <mergeCell ref="G14:G15"/>
    <mergeCell ref="G16:G19"/>
    <mergeCell ref="G20:G22"/>
    <mergeCell ref="G23:G26"/>
    <mergeCell ref="G27:G31"/>
    <mergeCell ref="G41:G46"/>
    <mergeCell ref="G47:G51"/>
    <mergeCell ref="G52:G56"/>
    <mergeCell ref="G57:G61"/>
    <mergeCell ref="G62:G65"/>
    <mergeCell ref="G70:G74"/>
    <mergeCell ref="G75:G80"/>
    <mergeCell ref="G81:G83"/>
    <mergeCell ref="G84:G86"/>
    <mergeCell ref="G87:G89"/>
    <mergeCell ref="G90:G92"/>
    <mergeCell ref="G93:G98"/>
    <mergeCell ref="G99:G103"/>
    <mergeCell ref="G104:G105"/>
    <mergeCell ref="G106:G108"/>
    <mergeCell ref="G109:G111"/>
    <mergeCell ref="G113:G118"/>
    <mergeCell ref="G119:G125"/>
    <mergeCell ref="G126:G133"/>
    <mergeCell ref="G134:G140"/>
    <mergeCell ref="G141:G143"/>
    <mergeCell ref="G144:G148"/>
    <mergeCell ref="G149:G153"/>
    <mergeCell ref="G154:G160"/>
    <mergeCell ref="G161:G166"/>
    <mergeCell ref="G167:G169"/>
    <mergeCell ref="G170:G173"/>
    <mergeCell ref="G174:G177"/>
    <mergeCell ref="G178:G179"/>
    <mergeCell ref="G180:G184"/>
    <mergeCell ref="G185:G190"/>
    <mergeCell ref="G191:G197"/>
    <mergeCell ref="G198:G199"/>
    <mergeCell ref="G200:G205"/>
    <mergeCell ref="G206:G214"/>
    <mergeCell ref="G215:G218"/>
    <mergeCell ref="G219:G223"/>
    <mergeCell ref="G224:G228"/>
    <mergeCell ref="G229:G234"/>
    <mergeCell ref="G235:G240"/>
    <mergeCell ref="G242:G244"/>
    <mergeCell ref="G245:G248"/>
    <mergeCell ref="G249:G253"/>
    <mergeCell ref="G254:G255"/>
    <mergeCell ref="G256:G259"/>
    <mergeCell ref="G260:G267"/>
    <mergeCell ref="G268:G273"/>
    <mergeCell ref="G274:G277"/>
    <mergeCell ref="G278:G280"/>
    <mergeCell ref="G281:G287"/>
    <mergeCell ref="G288:G294"/>
    <mergeCell ref="G295:G299"/>
    <mergeCell ref="G300:G305"/>
    <mergeCell ref="G306:G311"/>
    <mergeCell ref="G312:G314"/>
    <mergeCell ref="G315:G319"/>
    <mergeCell ref="G320:G325"/>
    <mergeCell ref="G326:G331"/>
    <mergeCell ref="G332:G337"/>
    <mergeCell ref="G338:G340"/>
    <mergeCell ref="G341:G343"/>
    <mergeCell ref="G344:G346"/>
    <mergeCell ref="G347:G352"/>
    <mergeCell ref="G353:G355"/>
    <mergeCell ref="G356:G357"/>
    <mergeCell ref="G358:G363"/>
    <mergeCell ref="G364:G368"/>
    <mergeCell ref="G369:G372"/>
    <mergeCell ref="G373:G376"/>
    <mergeCell ref="G377:G386"/>
    <mergeCell ref="G387:G393"/>
    <mergeCell ref="G394:G397"/>
    <mergeCell ref="G398:G401"/>
    <mergeCell ref="G402:G407"/>
    <mergeCell ref="G408:G412"/>
    <mergeCell ref="G413:G417"/>
    <mergeCell ref="G418:G420"/>
    <mergeCell ref="G422:G427"/>
    <mergeCell ref="G428:G433"/>
    <mergeCell ref="G434:G439"/>
    <mergeCell ref="G440:G443"/>
    <mergeCell ref="G444:G448"/>
    <mergeCell ref="G449:G456"/>
    <mergeCell ref="G457:G460"/>
    <mergeCell ref="G461:G467"/>
    <mergeCell ref="G468:G471"/>
    <mergeCell ref="G472:G480"/>
    <mergeCell ref="G481:G489"/>
    <mergeCell ref="G490:G493"/>
    <mergeCell ref="G494:G499"/>
    <mergeCell ref="G500:G507"/>
    <mergeCell ref="G508:G514"/>
    <mergeCell ref="G515:G516"/>
    <mergeCell ref="G517:G519"/>
    <mergeCell ref="G520:G525"/>
    <mergeCell ref="G526:G528"/>
    <mergeCell ref="G529:G531"/>
    <mergeCell ref="G532:G537"/>
    <mergeCell ref="G538:G541"/>
    <mergeCell ref="G542:G545"/>
    <mergeCell ref="G546:G548"/>
    <mergeCell ref="G549:G555"/>
    <mergeCell ref="G556:G557"/>
    <mergeCell ref="G558:G561"/>
    <mergeCell ref="G562:G570"/>
    <mergeCell ref="G571:G575"/>
    <mergeCell ref="G576:G579"/>
    <mergeCell ref="G580:G584"/>
    <mergeCell ref="G585:G587"/>
    <mergeCell ref="G588:G593"/>
    <mergeCell ref="G594:G599"/>
    <mergeCell ref="G600:G601"/>
    <mergeCell ref="G602:G604"/>
    <mergeCell ref="G606:G611"/>
    <mergeCell ref="G612:G614"/>
    <mergeCell ref="G615:G619"/>
    <mergeCell ref="G620:G625"/>
    <mergeCell ref="G626:G627"/>
    <mergeCell ref="G628:G633"/>
    <mergeCell ref="G634:G636"/>
    <mergeCell ref="G637:G639"/>
    <mergeCell ref="G640:G645"/>
    <mergeCell ref="G646:G647"/>
    <mergeCell ref="G648:G652"/>
    <mergeCell ref="G653:G656"/>
    <mergeCell ref="G657:G660"/>
    <mergeCell ref="G661:G667"/>
    <mergeCell ref="G668:G672"/>
    <mergeCell ref="G673:G681"/>
    <mergeCell ref="G682:G687"/>
    <mergeCell ref="G688:G691"/>
    <mergeCell ref="G692:G700"/>
    <mergeCell ref="G701:G703"/>
    <mergeCell ref="G704:G709"/>
    <mergeCell ref="G710:G713"/>
    <mergeCell ref="G714:G718"/>
    <mergeCell ref="G719:G722"/>
    <mergeCell ref="G723:G726"/>
    <mergeCell ref="G727:G729"/>
    <mergeCell ref="G730:G737"/>
    <mergeCell ref="G738:G744"/>
    <mergeCell ref="G745:G750"/>
    <mergeCell ref="G751:G757"/>
    <mergeCell ref="G758:G765"/>
    <mergeCell ref="G766:G767"/>
    <mergeCell ref="G768:G770"/>
    <mergeCell ref="G771:G774"/>
    <mergeCell ref="G775:G779"/>
    <mergeCell ref="G780:G782"/>
    <mergeCell ref="G783:G784"/>
    <mergeCell ref="I10:I13"/>
    <mergeCell ref="I14:I15"/>
    <mergeCell ref="I16:I19"/>
    <mergeCell ref="I20:I22"/>
    <mergeCell ref="I23:I26"/>
    <mergeCell ref="I27:I31"/>
    <mergeCell ref="I32:I35"/>
    <mergeCell ref="I37:I40"/>
    <mergeCell ref="I41:I46"/>
    <mergeCell ref="I47:I51"/>
    <mergeCell ref="I52:I56"/>
    <mergeCell ref="I57:I61"/>
    <mergeCell ref="I62:I65"/>
    <mergeCell ref="I70:I74"/>
    <mergeCell ref="I75:I80"/>
    <mergeCell ref="I81:I83"/>
    <mergeCell ref="I84:I86"/>
    <mergeCell ref="I87:I89"/>
    <mergeCell ref="I93:I98"/>
    <mergeCell ref="I99:I103"/>
    <mergeCell ref="I104:I105"/>
    <mergeCell ref="I106:I108"/>
    <mergeCell ref="I109:I111"/>
    <mergeCell ref="I113:I118"/>
    <mergeCell ref="I119:I125"/>
    <mergeCell ref="I126:I133"/>
    <mergeCell ref="I134:I140"/>
    <mergeCell ref="I141:I143"/>
    <mergeCell ref="I144:I148"/>
    <mergeCell ref="I149:I153"/>
    <mergeCell ref="I154:I160"/>
    <mergeCell ref="I161:I166"/>
    <mergeCell ref="I167:I169"/>
    <mergeCell ref="I170:I173"/>
    <mergeCell ref="I174:I177"/>
    <mergeCell ref="I178:I179"/>
    <mergeCell ref="I180:I184"/>
    <mergeCell ref="I185:I190"/>
    <mergeCell ref="I191:I197"/>
    <mergeCell ref="I198:I199"/>
    <mergeCell ref="I200:I205"/>
    <mergeCell ref="I206:I214"/>
    <mergeCell ref="I215:I218"/>
    <mergeCell ref="I219:I223"/>
    <mergeCell ref="I224:I228"/>
    <mergeCell ref="I229:I234"/>
    <mergeCell ref="I235:I240"/>
    <mergeCell ref="I242:I244"/>
    <mergeCell ref="I245:I248"/>
    <mergeCell ref="I249:I253"/>
    <mergeCell ref="I254:I255"/>
    <mergeCell ref="I256:I259"/>
    <mergeCell ref="I260:I267"/>
    <mergeCell ref="I268:I273"/>
    <mergeCell ref="I274:I277"/>
    <mergeCell ref="I278:I280"/>
    <mergeCell ref="I281:I287"/>
    <mergeCell ref="I288:I294"/>
    <mergeCell ref="I295:I299"/>
    <mergeCell ref="I300:I305"/>
    <mergeCell ref="I306:I311"/>
    <mergeCell ref="I312:I314"/>
    <mergeCell ref="I315:I319"/>
    <mergeCell ref="I320:I325"/>
    <mergeCell ref="I326:I331"/>
    <mergeCell ref="I332:I337"/>
    <mergeCell ref="I341:I343"/>
    <mergeCell ref="I344:I346"/>
    <mergeCell ref="I347:I352"/>
    <mergeCell ref="I353:I355"/>
    <mergeCell ref="I356:I357"/>
    <mergeCell ref="I358:I363"/>
    <mergeCell ref="I364:I368"/>
    <mergeCell ref="I369:I372"/>
    <mergeCell ref="I373:I376"/>
    <mergeCell ref="I377:I386"/>
    <mergeCell ref="I387:I393"/>
    <mergeCell ref="I394:I397"/>
    <mergeCell ref="I398:I401"/>
    <mergeCell ref="I402:I407"/>
    <mergeCell ref="I408:I412"/>
    <mergeCell ref="I413:I417"/>
    <mergeCell ref="I418:I420"/>
    <mergeCell ref="I422:I427"/>
    <mergeCell ref="I428:I433"/>
    <mergeCell ref="I434:I439"/>
    <mergeCell ref="I440:I443"/>
    <mergeCell ref="I444:I448"/>
    <mergeCell ref="I449:I456"/>
    <mergeCell ref="I457:I460"/>
    <mergeCell ref="I461:I467"/>
    <mergeCell ref="I468:I471"/>
    <mergeCell ref="I472:I480"/>
    <mergeCell ref="I481:I489"/>
    <mergeCell ref="I490:I493"/>
    <mergeCell ref="I494:I499"/>
    <mergeCell ref="I500:I507"/>
    <mergeCell ref="I508:I514"/>
    <mergeCell ref="I515:I516"/>
    <mergeCell ref="I517:I519"/>
    <mergeCell ref="I520:I525"/>
    <mergeCell ref="I526:I528"/>
    <mergeCell ref="I529:I531"/>
    <mergeCell ref="I532:I537"/>
    <mergeCell ref="I538:I541"/>
    <mergeCell ref="I542:I545"/>
    <mergeCell ref="I546:I548"/>
    <mergeCell ref="I549:I555"/>
    <mergeCell ref="I556:I557"/>
    <mergeCell ref="I558:I561"/>
    <mergeCell ref="I562:I570"/>
    <mergeCell ref="I571:I575"/>
    <mergeCell ref="I576:I579"/>
    <mergeCell ref="I580:I584"/>
    <mergeCell ref="I588:I593"/>
    <mergeCell ref="I594:I599"/>
    <mergeCell ref="I600:I601"/>
    <mergeCell ref="I602:I604"/>
    <mergeCell ref="I606:I611"/>
    <mergeCell ref="I612:I614"/>
    <mergeCell ref="I615:I619"/>
    <mergeCell ref="I620:I625"/>
    <mergeCell ref="I626:I627"/>
    <mergeCell ref="I628:I633"/>
    <mergeCell ref="I634:I636"/>
    <mergeCell ref="I637:I639"/>
    <mergeCell ref="I640:I645"/>
    <mergeCell ref="I646:I647"/>
    <mergeCell ref="I648:I652"/>
    <mergeCell ref="I653:I656"/>
    <mergeCell ref="I657:I660"/>
    <mergeCell ref="I661:I667"/>
    <mergeCell ref="I668:I672"/>
    <mergeCell ref="I673:I681"/>
    <mergeCell ref="I682:I687"/>
    <mergeCell ref="I688:I691"/>
    <mergeCell ref="I692:I700"/>
    <mergeCell ref="I701:I703"/>
    <mergeCell ref="I714:I718"/>
    <mergeCell ref="I719:I722"/>
    <mergeCell ref="I723:I726"/>
    <mergeCell ref="I727:I729"/>
    <mergeCell ref="I730:I737"/>
    <mergeCell ref="I738:I744"/>
    <mergeCell ref="I775:I779"/>
    <mergeCell ref="I780:I782"/>
    <mergeCell ref="I783:I784"/>
    <mergeCell ref="I745:I750"/>
    <mergeCell ref="I751:I757"/>
    <mergeCell ref="I758:I765"/>
    <mergeCell ref="I766:I767"/>
    <mergeCell ref="I768:I770"/>
    <mergeCell ref="I771:I774"/>
  </mergeCells>
  <printOptions/>
  <pageMargins left="0.75" right="0.75" top="1" bottom="1" header="0.5" footer="0.5"/>
  <pageSetup horizontalDpi="600" verticalDpi="600" orientation="portrait" r:id="rId1"/>
  <ignoredErrors>
    <ignoredError sqref="J4:O4 J5:O5 J6:O6 J7:O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Dad</cp:lastModifiedBy>
  <dcterms:created xsi:type="dcterms:W3CDTF">2011-10-12T01:39:17Z</dcterms:created>
  <dcterms:modified xsi:type="dcterms:W3CDTF">2018-02-16T23:24:09Z</dcterms:modified>
  <cp:category/>
  <cp:version/>
  <cp:contentType/>
  <cp:contentStatus/>
</cp:coreProperties>
</file>